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915" windowHeight="12345"/>
  </bookViews>
  <sheets>
    <sheet name="LDF-6c" sheetId="1" r:id="rId1"/>
  </sheets>
  <definedNames>
    <definedName name="_xlnm._FilterDatabase" localSheetId="0" hidden="1">'LDF-6c'!$A$9:$I$305</definedName>
    <definedName name="_xlnm.Print_Area" localSheetId="0">'LDF-6c'!$A$1:$I$335</definedName>
    <definedName name="_xlnm.Print_Titles" localSheetId="0">'LDF-6c'!$1:$8</definedName>
  </definedNames>
  <calcPr calcId="144525"/>
</workbook>
</file>

<file path=xl/calcChain.xml><?xml version="1.0" encoding="utf-8"?>
<calcChain xmlns="http://schemas.openxmlformats.org/spreadsheetml/2006/main">
  <c r="F302" i="1" l="1"/>
  <c r="F300" i="1"/>
  <c r="F299" i="1"/>
  <c r="I299" i="1" s="1"/>
  <c r="F298" i="1"/>
  <c r="I298" i="1" s="1"/>
  <c r="F297" i="1"/>
  <c r="I297" i="1" s="1"/>
  <c r="F295" i="1"/>
  <c r="I295" i="1" s="1"/>
  <c r="F294" i="1"/>
  <c r="I294" i="1" s="1"/>
  <c r="F293" i="1"/>
  <c r="F290" i="1"/>
  <c r="F285" i="1"/>
  <c r="I285" i="1" s="1"/>
  <c r="F284" i="1"/>
  <c r="F282" i="1"/>
  <c r="I282" i="1" s="1"/>
  <c r="F281" i="1"/>
  <c r="I281" i="1" s="1"/>
  <c r="F279" i="1"/>
  <c r="I279" i="1" s="1"/>
  <c r="F277" i="1"/>
  <c r="I277" i="1" s="1"/>
  <c r="F276" i="1"/>
  <c r="F271" i="1"/>
  <c r="I271" i="1" s="1"/>
  <c r="F270" i="1"/>
  <c r="I270" i="1" s="1"/>
  <c r="F269" i="1"/>
  <c r="I269" i="1" s="1"/>
  <c r="F268" i="1"/>
  <c r="I268" i="1" s="1"/>
  <c r="F267" i="1"/>
  <c r="I267" i="1" s="1"/>
  <c r="F265" i="1"/>
  <c r="I265" i="1" s="1"/>
  <c r="F263" i="1"/>
  <c r="I263" i="1" s="1"/>
  <c r="F261" i="1"/>
  <c r="I261" i="1" s="1"/>
  <c r="F260" i="1"/>
  <c r="I260" i="1" s="1"/>
  <c r="F259" i="1"/>
  <c r="I259" i="1" s="1"/>
  <c r="F257" i="1"/>
  <c r="I257" i="1" s="1"/>
  <c r="F256" i="1"/>
  <c r="F253" i="1"/>
  <c r="I253" i="1" s="1"/>
  <c r="F252" i="1"/>
  <c r="I252" i="1" s="1"/>
  <c r="F251" i="1"/>
  <c r="I251" i="1" s="1"/>
  <c r="F249" i="1"/>
  <c r="I249" i="1" s="1"/>
  <c r="F247" i="1"/>
  <c r="I247" i="1" s="1"/>
  <c r="F246" i="1"/>
  <c r="F242" i="1"/>
  <c r="I242" i="1" s="1"/>
  <c r="I241" i="1" s="1"/>
  <c r="F240" i="1"/>
  <c r="I240" i="1" s="1"/>
  <c r="F239" i="1"/>
  <c r="I239" i="1" s="1"/>
  <c r="F238" i="1"/>
  <c r="I238" i="1" s="1"/>
  <c r="F236" i="1"/>
  <c r="I236" i="1" s="1"/>
  <c r="F235" i="1"/>
  <c r="F234" i="1"/>
  <c r="I234" i="1" s="1"/>
  <c r="F232" i="1"/>
  <c r="I232" i="1" s="1"/>
  <c r="F223" i="1"/>
  <c r="I223" i="1" s="1"/>
  <c r="F222" i="1"/>
  <c r="I222" i="1" s="1"/>
  <c r="F220" i="1"/>
  <c r="I220" i="1" s="1"/>
  <c r="F212" i="1"/>
  <c r="F211" i="1"/>
  <c r="I211" i="1" s="1"/>
  <c r="F209" i="1"/>
  <c r="I209" i="1" s="1"/>
  <c r="F208" i="1"/>
  <c r="I208" i="1" s="1"/>
  <c r="F207" i="1"/>
  <c r="I207" i="1" s="1"/>
  <c r="F204" i="1"/>
  <c r="F203" i="1"/>
  <c r="I203" i="1" s="1"/>
  <c r="F201" i="1"/>
  <c r="I201" i="1" s="1"/>
  <c r="F200" i="1"/>
  <c r="I200" i="1" s="1"/>
  <c r="F199" i="1"/>
  <c r="I199" i="1" s="1"/>
  <c r="F195" i="1"/>
  <c r="I195" i="1" s="1"/>
  <c r="F194" i="1"/>
  <c r="I194" i="1" s="1"/>
  <c r="F192" i="1"/>
  <c r="I192" i="1" s="1"/>
  <c r="F184" i="1"/>
  <c r="I184" i="1" s="1"/>
  <c r="F183" i="1"/>
  <c r="F182" i="1"/>
  <c r="F179" i="1"/>
  <c r="I179" i="1" s="1"/>
  <c r="F175" i="1"/>
  <c r="I175" i="1" s="1"/>
  <c r="F174" i="1"/>
  <c r="I174" i="1" s="1"/>
  <c r="F172" i="1"/>
  <c r="I172" i="1" s="1"/>
  <c r="F170" i="1"/>
  <c r="F168" i="1"/>
  <c r="I168" i="1" s="1"/>
  <c r="F167" i="1"/>
  <c r="F164" i="1"/>
  <c r="I164" i="1" s="1"/>
  <c r="F162" i="1"/>
  <c r="F160" i="1"/>
  <c r="I160" i="1" s="1"/>
  <c r="F155" i="1"/>
  <c r="F152" i="1"/>
  <c r="I152" i="1" s="1"/>
  <c r="F151" i="1"/>
  <c r="F150" i="1"/>
  <c r="I150" i="1" s="1"/>
  <c r="F147" i="1"/>
  <c r="F143" i="1"/>
  <c r="I143" i="1" s="1"/>
  <c r="F135" i="1"/>
  <c r="F134" i="1"/>
  <c r="I134" i="1" s="1"/>
  <c r="F133" i="1"/>
  <c r="I133" i="1" s="1"/>
  <c r="F132" i="1"/>
  <c r="I132" i="1" s="1"/>
  <c r="F130" i="1"/>
  <c r="I130" i="1" s="1"/>
  <c r="F129" i="1"/>
  <c r="F127" i="1"/>
  <c r="F124" i="1"/>
  <c r="I124" i="1" s="1"/>
  <c r="F123" i="1"/>
  <c r="F122" i="1"/>
  <c r="I122" i="1" s="1"/>
  <c r="F121" i="1"/>
  <c r="F120" i="1"/>
  <c r="I120" i="1" s="1"/>
  <c r="F118" i="1"/>
  <c r="I118" i="1" s="1"/>
  <c r="F117" i="1"/>
  <c r="I117" i="1" s="1"/>
  <c r="F116" i="1"/>
  <c r="I116" i="1" s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F106" i="1"/>
  <c r="I106" i="1" s="1"/>
  <c r="F104" i="1"/>
  <c r="F103" i="1"/>
  <c r="F102" i="1"/>
  <c r="I102" i="1" s="1"/>
  <c r="F100" i="1"/>
  <c r="I100" i="1" s="1"/>
  <c r="F99" i="1"/>
  <c r="F95" i="1"/>
  <c r="I95" i="1" s="1"/>
  <c r="I94" i="1" s="1"/>
  <c r="F83" i="1"/>
  <c r="F82" i="1"/>
  <c r="F81" i="1"/>
  <c r="F80" i="1"/>
  <c r="F79" i="1"/>
  <c r="F78" i="1"/>
  <c r="F76" i="1"/>
  <c r="I76" i="1" s="1"/>
  <c r="F75" i="1"/>
  <c r="I75" i="1" s="1"/>
  <c r="F73" i="1"/>
  <c r="I73" i="1" s="1"/>
  <c r="F67" i="1"/>
  <c r="F65" i="1"/>
  <c r="F63" i="1"/>
  <c r="I63" i="1" s="1"/>
  <c r="F62" i="1"/>
  <c r="I62" i="1" s="1"/>
  <c r="F61" i="1"/>
  <c r="I61" i="1" s="1"/>
  <c r="F59" i="1"/>
  <c r="F56" i="1"/>
  <c r="I56" i="1" s="1"/>
  <c r="F54" i="1"/>
  <c r="I54" i="1" s="1"/>
  <c r="F53" i="1"/>
  <c r="I53" i="1" s="1"/>
  <c r="F52" i="1"/>
  <c r="F48" i="1"/>
  <c r="I48" i="1" s="1"/>
  <c r="F47" i="1"/>
  <c r="I47" i="1" s="1"/>
  <c r="F46" i="1"/>
  <c r="I46" i="1" s="1"/>
  <c r="F45" i="1"/>
  <c r="I45" i="1" s="1"/>
  <c r="F41" i="1"/>
  <c r="I41" i="1" s="1"/>
  <c r="F40" i="1"/>
  <c r="I40" i="1" s="1"/>
  <c r="F39" i="1"/>
  <c r="F37" i="1"/>
  <c r="I37" i="1" s="1"/>
  <c r="F36" i="1"/>
  <c r="I36" i="1" s="1"/>
  <c r="F35" i="1"/>
  <c r="F33" i="1"/>
  <c r="I33" i="1" s="1"/>
  <c r="F32" i="1"/>
  <c r="F27" i="1"/>
  <c r="I27" i="1" s="1"/>
  <c r="F26" i="1"/>
  <c r="I26" i="1" s="1"/>
  <c r="F25" i="1"/>
  <c r="I25" i="1" s="1"/>
  <c r="F24" i="1"/>
  <c r="I24" i="1" s="1"/>
  <c r="F23" i="1"/>
  <c r="I23" i="1" s="1"/>
  <c r="F21" i="1"/>
  <c r="I21" i="1" s="1"/>
  <c r="F18" i="1"/>
  <c r="I18" i="1" s="1"/>
  <c r="F17" i="1"/>
  <c r="I17" i="1" s="1"/>
  <c r="F16" i="1"/>
  <c r="I16" i="1" s="1"/>
  <c r="F15" i="1"/>
  <c r="F13" i="1"/>
  <c r="I13" i="1" s="1"/>
  <c r="F12" i="1"/>
  <c r="F14" i="1" l="1"/>
  <c r="F34" i="1"/>
  <c r="F22" i="1"/>
  <c r="I22" i="1" s="1"/>
  <c r="F69" i="1"/>
  <c r="F71" i="1"/>
  <c r="I71" i="1" s="1"/>
  <c r="F74" i="1"/>
  <c r="I74" i="1" s="1"/>
  <c r="F85" i="1"/>
  <c r="F86" i="1"/>
  <c r="I86" i="1" s="1"/>
  <c r="F87" i="1"/>
  <c r="I87" i="1" s="1"/>
  <c r="F88" i="1"/>
  <c r="I88" i="1" s="1"/>
  <c r="F89" i="1"/>
  <c r="I89" i="1" s="1"/>
  <c r="F90" i="1"/>
  <c r="I90" i="1" s="1"/>
  <c r="F91" i="1"/>
  <c r="I91" i="1" s="1"/>
  <c r="F92" i="1"/>
  <c r="I92" i="1" s="1"/>
  <c r="F93" i="1"/>
  <c r="I93" i="1" s="1"/>
  <c r="I104" i="1"/>
  <c r="F107" i="1"/>
  <c r="I107" i="1" s="1"/>
  <c r="F125" i="1"/>
  <c r="I125" i="1" s="1"/>
  <c r="F137" i="1"/>
  <c r="F138" i="1"/>
  <c r="I138" i="1" s="1"/>
  <c r="F139" i="1"/>
  <c r="I139" i="1" s="1"/>
  <c r="F144" i="1"/>
  <c r="I144" i="1" s="1"/>
  <c r="I142" i="1" s="1"/>
  <c r="F148" i="1"/>
  <c r="I148" i="1" s="1"/>
  <c r="F153" i="1"/>
  <c r="I153" i="1" s="1"/>
  <c r="I162" i="1"/>
  <c r="F165" i="1"/>
  <c r="I165" i="1" s="1"/>
  <c r="I170" i="1"/>
  <c r="F173" i="1"/>
  <c r="I173" i="1" s="1"/>
  <c r="F193" i="1"/>
  <c r="I193" i="1" s="1"/>
  <c r="F206" i="1"/>
  <c r="F214" i="1"/>
  <c r="F215" i="1"/>
  <c r="I215" i="1" s="1"/>
  <c r="F216" i="1"/>
  <c r="I216" i="1" s="1"/>
  <c r="F217" i="1"/>
  <c r="I217" i="1" s="1"/>
  <c r="F218" i="1"/>
  <c r="I218" i="1" s="1"/>
  <c r="F221" i="1"/>
  <c r="I221" i="1" s="1"/>
  <c r="F237" i="1"/>
  <c r="I237" i="1" s="1"/>
  <c r="F250" i="1"/>
  <c r="I250" i="1" s="1"/>
  <c r="F258" i="1"/>
  <c r="I258" i="1" s="1"/>
  <c r="F280" i="1"/>
  <c r="I280" i="1" s="1"/>
  <c r="I290" i="1"/>
  <c r="F60" i="1"/>
  <c r="I60" i="1" s="1"/>
  <c r="F272" i="1"/>
  <c r="I272" i="1" s="1"/>
  <c r="F20" i="1"/>
  <c r="F28" i="1"/>
  <c r="I28" i="1" s="1"/>
  <c r="F42" i="1"/>
  <c r="I42" i="1" s="1"/>
  <c r="F55" i="1"/>
  <c r="I55" i="1" s="1"/>
  <c r="I79" i="1"/>
  <c r="I80" i="1"/>
  <c r="I81" i="1"/>
  <c r="I82" i="1"/>
  <c r="I83" i="1"/>
  <c r="I103" i="1"/>
  <c r="I121" i="1"/>
  <c r="F159" i="1"/>
  <c r="F169" i="1"/>
  <c r="I169" i="1" s="1"/>
  <c r="F186" i="1"/>
  <c r="F187" i="1"/>
  <c r="I187" i="1" s="1"/>
  <c r="F188" i="1"/>
  <c r="I188" i="1" s="1"/>
  <c r="F189" i="1"/>
  <c r="I189" i="1" s="1"/>
  <c r="F202" i="1"/>
  <c r="I202" i="1" s="1"/>
  <c r="F210" i="1"/>
  <c r="I210" i="1" s="1"/>
  <c r="F225" i="1"/>
  <c r="F226" i="1"/>
  <c r="I226" i="1" s="1"/>
  <c r="F227" i="1"/>
  <c r="I227" i="1" s="1"/>
  <c r="F228" i="1"/>
  <c r="I228" i="1" s="1"/>
  <c r="F229" i="1"/>
  <c r="I229" i="1" s="1"/>
  <c r="F230" i="1"/>
  <c r="I230" i="1" s="1"/>
  <c r="F233" i="1"/>
  <c r="I233" i="1" s="1"/>
  <c r="F254" i="1"/>
  <c r="I254" i="1" s="1"/>
  <c r="F264" i="1"/>
  <c r="I264" i="1" s="1"/>
  <c r="F274" i="1"/>
  <c r="I300" i="1"/>
  <c r="I296" i="1" s="1"/>
  <c r="F30" i="1"/>
  <c r="F44" i="1"/>
  <c r="F43" i="1" s="1"/>
  <c r="F57" i="1"/>
  <c r="I57" i="1" s="1"/>
  <c r="F105" i="1"/>
  <c r="I105" i="1" s="1"/>
  <c r="I101" i="1" s="1"/>
  <c r="I123" i="1"/>
  <c r="I135" i="1"/>
  <c r="I131" i="1" s="1"/>
  <c r="I147" i="1"/>
  <c r="I151" i="1"/>
  <c r="I149" i="1" s="1"/>
  <c r="F163" i="1"/>
  <c r="I163" i="1" s="1"/>
  <c r="F171" i="1"/>
  <c r="I171" i="1" s="1"/>
  <c r="I183" i="1"/>
  <c r="I204" i="1"/>
  <c r="I212" i="1"/>
  <c r="I235" i="1"/>
  <c r="I231" i="1" s="1"/>
  <c r="F286" i="1"/>
  <c r="I286" i="1" s="1"/>
  <c r="F291" i="1"/>
  <c r="I291" i="1" s="1"/>
  <c r="I12" i="1"/>
  <c r="I11" i="1" s="1"/>
  <c r="F11" i="1"/>
  <c r="I32" i="1"/>
  <c r="I31" i="1" s="1"/>
  <c r="F31" i="1"/>
  <c r="I59" i="1"/>
  <c r="I20" i="1"/>
  <c r="I19" i="1" s="1"/>
  <c r="F38" i="1"/>
  <c r="I30" i="1"/>
  <c r="I29" i="1" s="1"/>
  <c r="F29" i="1"/>
  <c r="I44" i="1"/>
  <c r="I43" i="1" s="1"/>
  <c r="I15" i="1"/>
  <c r="I14" i="1" s="1"/>
  <c r="I35" i="1"/>
  <c r="I34" i="1" s="1"/>
  <c r="I39" i="1"/>
  <c r="I38" i="1" s="1"/>
  <c r="I52" i="1"/>
  <c r="F64" i="1"/>
  <c r="I64" i="1" s="1"/>
  <c r="I85" i="1"/>
  <c r="I84" i="1" s="1"/>
  <c r="F84" i="1"/>
  <c r="I137" i="1"/>
  <c r="I136" i="1" s="1"/>
  <c r="F136" i="1"/>
  <c r="I65" i="1"/>
  <c r="I72" i="1"/>
  <c r="I99" i="1"/>
  <c r="I98" i="1" s="1"/>
  <c r="F98" i="1"/>
  <c r="I109" i="1"/>
  <c r="I108" i="1" s="1"/>
  <c r="F108" i="1"/>
  <c r="I127" i="1"/>
  <c r="I126" i="1" s="1"/>
  <c r="F126" i="1"/>
  <c r="I155" i="1"/>
  <c r="I154" i="1" s="1"/>
  <c r="F154" i="1"/>
  <c r="I167" i="1"/>
  <c r="I166" i="1" s="1"/>
  <c r="F68" i="1"/>
  <c r="I68" i="1" s="1"/>
  <c r="I78" i="1"/>
  <c r="F77" i="1"/>
  <c r="I115" i="1"/>
  <c r="I129" i="1"/>
  <c r="I128" i="1" s="1"/>
  <c r="F128" i="1"/>
  <c r="I159" i="1"/>
  <c r="I158" i="1" s="1"/>
  <c r="F158" i="1"/>
  <c r="I186" i="1"/>
  <c r="I185" i="1" s="1"/>
  <c r="F185" i="1"/>
  <c r="I67" i="1"/>
  <c r="I69" i="1"/>
  <c r="F70" i="1"/>
  <c r="I70" i="1" s="1"/>
  <c r="I119" i="1"/>
  <c r="I182" i="1"/>
  <c r="I181" i="1" s="1"/>
  <c r="F181" i="1"/>
  <c r="F149" i="1"/>
  <c r="F161" i="1"/>
  <c r="F180" i="1"/>
  <c r="I206" i="1"/>
  <c r="I205" i="1" s="1"/>
  <c r="F205" i="1"/>
  <c r="I214" i="1"/>
  <c r="I213" i="1" s="1"/>
  <c r="F213" i="1"/>
  <c r="I266" i="1"/>
  <c r="I289" i="1"/>
  <c r="I302" i="1"/>
  <c r="I301" i="1" s="1"/>
  <c r="F301" i="1"/>
  <c r="I219" i="1"/>
  <c r="I248" i="1"/>
  <c r="I278" i="1"/>
  <c r="I293" i="1"/>
  <c r="I292" i="1" s="1"/>
  <c r="F292" i="1"/>
  <c r="F66" i="1"/>
  <c r="F72" i="1"/>
  <c r="F94" i="1"/>
  <c r="F101" i="1"/>
  <c r="F115" i="1"/>
  <c r="F119" i="1"/>
  <c r="F131" i="1"/>
  <c r="F142" i="1"/>
  <c r="F146" i="1"/>
  <c r="F177" i="1"/>
  <c r="I225" i="1"/>
  <c r="I224" i="1" s="1"/>
  <c r="F224" i="1"/>
  <c r="I274" i="1"/>
  <c r="I273" i="1" s="1"/>
  <c r="F273" i="1"/>
  <c r="I284" i="1"/>
  <c r="I283" i="1" s="1"/>
  <c r="F283" i="1"/>
  <c r="F191" i="1"/>
  <c r="I246" i="1"/>
  <c r="I245" i="1" s="1"/>
  <c r="F245" i="1"/>
  <c r="I256" i="1"/>
  <c r="I255" i="1" s="1"/>
  <c r="F255" i="1"/>
  <c r="I262" i="1"/>
  <c r="I276" i="1"/>
  <c r="I275" i="1" s="1"/>
  <c r="F275" i="1"/>
  <c r="F219" i="1"/>
  <c r="F231" i="1"/>
  <c r="F241" i="1"/>
  <c r="F248" i="1"/>
  <c r="F262" i="1"/>
  <c r="F266" i="1"/>
  <c r="F278" i="1"/>
  <c r="F289" i="1"/>
  <c r="F198" i="1"/>
  <c r="F296" i="1"/>
  <c r="F166" i="1" l="1"/>
  <c r="F157" i="1" s="1"/>
  <c r="F156" i="1" s="1"/>
  <c r="F19" i="1"/>
  <c r="I51" i="1"/>
  <c r="F51" i="1"/>
  <c r="I77" i="1"/>
  <c r="I198" i="1"/>
  <c r="I197" i="1" s="1"/>
  <c r="F244" i="1"/>
  <c r="I161" i="1"/>
  <c r="I191" i="1"/>
  <c r="I190" i="1" s="1"/>
  <c r="F190" i="1"/>
  <c r="I97" i="1"/>
  <c r="F288" i="1"/>
  <c r="I244" i="1"/>
  <c r="I177" i="1"/>
  <c r="I176" i="1" s="1"/>
  <c r="F176" i="1"/>
  <c r="I66" i="1"/>
  <c r="F58" i="1"/>
  <c r="F50" i="1" s="1"/>
  <c r="F10" i="1"/>
  <c r="I146" i="1"/>
  <c r="I145" i="1" s="1"/>
  <c r="I141" i="1" s="1"/>
  <c r="F145" i="1"/>
  <c r="I180" i="1"/>
  <c r="I178" i="1" s="1"/>
  <c r="F178" i="1"/>
  <c r="I58" i="1"/>
  <c r="I50" i="1" s="1"/>
  <c r="I10" i="1"/>
  <c r="F197" i="1"/>
  <c r="F141" i="1"/>
  <c r="I288" i="1"/>
  <c r="F97" i="1"/>
  <c r="I157" i="1" l="1"/>
  <c r="I156" i="1" s="1"/>
  <c r="I9" i="1"/>
  <c r="F9" i="1"/>
  <c r="F304" i="1" s="1"/>
  <c r="I304" i="1" l="1"/>
</calcChain>
</file>

<file path=xl/sharedStrings.xml><?xml version="1.0" encoding="utf-8"?>
<sst xmlns="http://schemas.openxmlformats.org/spreadsheetml/2006/main" count="591" uniqueCount="297">
  <si>
    <t>MUNICIPIO DE ACAPULCO DE JUAREZ</t>
  </si>
  <si>
    <t>Estado Analítico del Ejercicio del Presupuesto de Egresos Detallado - LDF</t>
  </si>
  <si>
    <t>Clasificación Funcional (Finalidad y Función)</t>
  </si>
  <si>
    <t>Del 1 de enero al 30 de junio de 2018 (b) pesos</t>
  </si>
  <si>
    <t>Concepto                                                                                                                                                     (c)</t>
  </si>
  <si>
    <t xml:space="preserve">E g r e s o s </t>
  </si>
  <si>
    <t>SUBEJERCICIO</t>
  </si>
  <si>
    <t>Aprobado                                                                                          (d)</t>
  </si>
  <si>
    <t xml:space="preserve">Ampliaciones/ (Reducciones) </t>
  </si>
  <si>
    <t xml:space="preserve">Modificado </t>
  </si>
  <si>
    <t>Devengado</t>
  </si>
  <si>
    <t>Pagado</t>
  </si>
  <si>
    <t>Fi  Fn Sb</t>
  </si>
  <si>
    <t>Clasificación funcional</t>
  </si>
  <si>
    <t>.</t>
  </si>
  <si>
    <t>I. Gasto No Etiquetado (I=A+B+C+D)</t>
  </si>
  <si>
    <t>A. Gobierno (A=a1+a2+a3+a4+a5+a6+a7+a8)</t>
  </si>
  <si>
    <t>a1) Legislación</t>
  </si>
  <si>
    <t>1.1.1</t>
  </si>
  <si>
    <t>Legislación</t>
  </si>
  <si>
    <t>1.1.2</t>
  </si>
  <si>
    <t>Fiscalización</t>
  </si>
  <si>
    <t>a2) Justicia</t>
  </si>
  <si>
    <t>1.2.1</t>
  </si>
  <si>
    <t>Impartición de Justicia</t>
  </si>
  <si>
    <t>1.2.2</t>
  </si>
  <si>
    <t>Procuración de Justicia</t>
  </si>
  <si>
    <t>1.2.3</t>
  </si>
  <si>
    <t>Reclusión y Readaptación Social</t>
  </si>
  <si>
    <t>1.2.4</t>
  </si>
  <si>
    <t>Derechos Humanos </t>
  </si>
  <si>
    <t>a3) Coordinación de la Política de Gobierno</t>
  </si>
  <si>
    <t>1.3.1</t>
  </si>
  <si>
    <t>Presidencia / Gubernatura </t>
  </si>
  <si>
    <t>1.3.2</t>
  </si>
  <si>
    <t>Política Interior </t>
  </si>
  <si>
    <t>1.3.3</t>
  </si>
  <si>
    <t>Preservación y Cuidado del Patrimonio Público </t>
  </si>
  <si>
    <t>1.3.4</t>
  </si>
  <si>
    <t>Función Pública </t>
  </si>
  <si>
    <t>1.3.5</t>
  </si>
  <si>
    <t>Asuntos Jurídicos 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</si>
  <si>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</si>
  <si>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</si>
  <si>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</si>
  <si>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</si>
  <si>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</si>
  <si>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</si>
  <si>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</si>
  <si>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Otros </t>
  </si>
  <si>
    <t>1.4.</t>
  </si>
  <si>
    <t>a4) Relaciones Exteriores</t>
  </si>
  <si>
    <t>1.4.1</t>
  </si>
  <si>
    <t>Relaciones Exteriores</t>
  </si>
  <si>
    <t>1.5.</t>
  </si>
  <si>
    <t>a5) Asuntos Financieros y Hacendarios</t>
  </si>
  <si>
    <t>1.5.1</t>
  </si>
  <si>
    <t>Asuntos Financieros </t>
  </si>
  <si>
    <t>1.5.2</t>
  </si>
  <si>
    <t>Asuntos Hacendarios </t>
  </si>
  <si>
    <t>1.6.</t>
  </si>
  <si>
    <t>a6) Seguridad Nacional</t>
  </si>
  <si>
    <t>1.6.1</t>
  </si>
  <si>
    <t>Defensa</t>
  </si>
  <si>
    <t>1.6.2</t>
  </si>
  <si>
    <t>Marina</t>
  </si>
  <si>
    <t>1.6.3</t>
  </si>
  <si>
    <t>Inteligencia para la Preservación de la Seguridad Nacional</t>
  </si>
  <si>
    <t>1.7.</t>
  </si>
  <si>
    <t>a7) Asuntos de Orden Público y de Seguridad Interior</t>
  </si>
  <si>
    <t>1.7.1</t>
  </si>
  <si>
    <t>  Policía</t>
  </si>
  <si>
    <t>1.7.2</t>
  </si>
  <si>
    <t> Protección Civil </t>
  </si>
  <si>
    <t>1.7.3</t>
  </si>
  <si>
    <t>Otros Asuntos de Orden Público y Seguridad</t>
  </si>
  <si>
    <t>1.7.4</t>
  </si>
  <si>
    <t>Sistema Nacional de Seguridad Pública</t>
  </si>
  <si>
    <t>1.8.</t>
  </si>
  <si>
    <t>a8) Otros Servicios Generales</t>
  </si>
  <si>
    <t>1.8.1</t>
  </si>
  <si>
    <t>Servicios Registrales, Administrativos y Patrimoni</t>
  </si>
  <si>
    <t>1.8.2</t>
  </si>
  <si>
    <t>Servicios Estadísticos</t>
  </si>
  <si>
    <t>1.8.3</t>
  </si>
  <si>
    <t>Servicios de Comunicación y Medios </t>
  </si>
  <si>
    <t>1.8.4</t>
  </si>
  <si>
    <t>Acceso a la Información Pública Gubernamental </t>
  </si>
  <si>
    <t>1.8.5</t>
  </si>
  <si>
    <t>Otros.</t>
  </si>
  <si>
    <t>B. Desarrollo Social (B=b1+b2+b3+b4+b5+b6+b7)</t>
  </si>
  <si>
    <t>2.1.</t>
  </si>
  <si>
    <t>b1) Protección Ambiental</t>
  </si>
  <si>
    <t>2.1.1</t>
  </si>
  <si>
    <t>Ordenación de Desechos </t>
  </si>
  <si>
    <t>2.1.2</t>
  </si>
  <si>
    <t>Administración del Agua</t>
  </si>
  <si>
    <t>2.1.3</t>
  </si>
  <si>
    <t>Ordenación de Aguas Residuales, Drenaje y Alcantar</t>
  </si>
  <si>
    <t>2.1.4</t>
  </si>
  <si>
    <t>Reducción de la Contaminación </t>
  </si>
  <si>
    <t>2.1.5</t>
  </si>
  <si>
    <t>Protección de la Diversidad Biológica y del Paisaje</t>
  </si>
  <si>
    <t>2.1.6</t>
  </si>
  <si>
    <t>Otros de Protección Ambiental</t>
  </si>
  <si>
    <t>2.2.</t>
  </si>
  <si>
    <t>b2) Vivienda y Servicios a la Comunidad</t>
  </si>
  <si>
    <t>2.2.1</t>
  </si>
  <si>
    <t>Urbanización  </t>
  </si>
  <si>
    <t>2.2.2</t>
  </si>
  <si>
    <t>Desarrollo Comunitario </t>
  </si>
  <si>
    <t>2.2.3</t>
  </si>
  <si>
    <t>Abastecimiento de Agua </t>
  </si>
  <si>
    <t>2.2.4</t>
  </si>
  <si>
    <t>Alumbrado Público </t>
  </si>
  <si>
    <t>2.2.5</t>
  </si>
  <si>
    <t>Vivienda  </t>
  </si>
  <si>
    <t>2.2.6</t>
  </si>
  <si>
    <t>Servicios Comunales </t>
  </si>
  <si>
    <t>2.2.7</t>
  </si>
  <si>
    <t>Desarrollo Regional</t>
  </si>
  <si>
    <t>2.3.</t>
  </si>
  <si>
    <t>b3) Salud</t>
  </si>
  <si>
    <t>2.3.1</t>
  </si>
  <si>
    <t>Prestación de Servicios de Salud a la Comunidad  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</si>
  <si>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</si>
  <si>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</si>
  <si>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</si>
  <si>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</si>
  <si>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</si>
  <si>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</si>
  <si>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</si>
  <si>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</si>
  <si>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</t>
  </si>
  <si>
    <t>b4) Recreación, Cultura y Otras Manifestaciones Sociales</t>
  </si>
  <si>
    <t>2.4.1</t>
  </si>
  <si>
    <t>Deporte y Recreación</t>
  </si>
  <si>
    <t>2.4.2</t>
  </si>
  <si>
    <t>Cultura </t>
  </si>
  <si>
    <t>2.4.3</t>
  </si>
  <si>
    <t>Radio, Televisión y Editoriales</t>
  </si>
  <si>
    <t>2.4.4</t>
  </si>
  <si>
    <t>Asuntos Religiosos y Otras Manifestaciones Sociale</t>
  </si>
  <si>
    <t>2.5.</t>
  </si>
  <si>
    <t>b5) Educación</t>
  </si>
  <si>
    <t>2.5.1</t>
  </si>
  <si>
    <t>Educación Básica </t>
  </si>
  <si>
    <t>2.5.2</t>
  </si>
  <si>
    <t>Educación Media Superior 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</si>
  <si>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</si>
  <si>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</si>
  <si>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</si>
  <si>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</si>
  <si>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</si>
  <si>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</si>
  <si>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</si>
  <si>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 Servicios Educativos y Actividades Inherente</t>
  </si>
  <si>
    <t>2.6.</t>
  </si>
  <si>
    <t>b6) Protección Social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</si>
  <si>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</si>
  <si>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</si>
  <si>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</si>
  <si>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</si>
  <si>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</si>
  <si>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</si>
  <si>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</si>
  <si>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</si>
  <si>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</si>
  <si>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</si>
  <si>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</si>
  <si>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 Social para la Vivienda </t>
  </si>
  <si>
    <t>2.6.7</t>
  </si>
  <si>
    <t>Indígenas  </t>
  </si>
  <si>
    <t>2.6.8</t>
  </si>
  <si>
    <t>Otros Grupos Vulnerables </t>
  </si>
  <si>
    <t>2.6.9</t>
  </si>
  <si>
    <t>Otros de Seguridad Social y Asistencia Social </t>
  </si>
  <si>
    <t>2.7.</t>
  </si>
  <si>
    <t>b7) Otros Asuntos Sociales</t>
  </si>
  <si>
    <t>2.7.1</t>
  </si>
  <si>
    <t>Otros Asuntos Sociales</t>
  </si>
  <si>
    <t>C. Desarrollo Económico                                                                                       (C=c1+c2+c3+c4+c5+c6+c7+c8+c9)</t>
  </si>
  <si>
    <t>3.1.</t>
  </si>
  <si>
    <t>c1) Asuntos Económicos, Comerciales y Laborales en General</t>
  </si>
  <si>
    <t>3.1.1</t>
  </si>
  <si>
    <t>Asuntos Económicos y Comerciales en General </t>
  </si>
  <si>
    <t>3.1.2</t>
  </si>
  <si>
    <t>Asuntos Laborales Generales</t>
  </si>
  <si>
    <t>3.2.</t>
  </si>
  <si>
    <t>c2) Agropecuaria, Silvicultura, Pesca y Caza</t>
  </si>
  <si>
    <t>3.2.1</t>
  </si>
  <si>
    <t>Agropecuaria </t>
  </si>
  <si>
    <t>3.2.2</t>
  </si>
  <si>
    <t>Silvicultura</t>
  </si>
  <si>
    <t>3.2.3</t>
  </si>
  <si>
    <t>Acuacultura, Pesca y Caza </t>
  </si>
  <si>
    <t>3.2.4</t>
  </si>
  <si>
    <t>Agroindustrial </t>
  </si>
  <si>
    <t>3.2.5</t>
  </si>
  <si>
    <t>Hidroagrícola</t>
  </si>
  <si>
    <t>3.2.6</t>
  </si>
  <si>
    <t>Apoyo Financiero a la Banca y Seguro Agropecuario</t>
  </si>
  <si>
    <t>3.3.</t>
  </si>
  <si>
    <t>c3) Combustibles y Energía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</si>
  <si>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</si>
  <si>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</si>
  <si>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</si>
  <si>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</si>
  <si>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</si>
  <si>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</si>
  <si>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</si>
  <si>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</si>
  <si>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</si>
  <si>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</si>
  <si>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</si>
  <si>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</si>
  <si>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</t>
  </si>
  <si>
    <t>c4) Minería, Manufacturas y Construcción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</si>
  <si>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</si>
  <si>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</si>
  <si>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</si>
  <si>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</si>
  <si>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</si>
  <si>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</si>
  <si>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</t>
  </si>
  <si>
    <t>c5) Transporte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</si>
  <si>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</si>
  <si>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</si>
  <si>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</si>
  <si>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</si>
  <si>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</si>
  <si>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</si>
  <si>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</si>
  <si>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</si>
  <si>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</si>
  <si>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</si>
  <si>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</si>
  <si>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</si>
  <si>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</t>
  </si>
  <si>
    <t>c6) Comunicaciones</t>
  </si>
  <si>
    <t>3.6.1</t>
  </si>
  <si>
    <t>Comunicaciones</t>
  </si>
  <si>
    <t>3.7.</t>
  </si>
  <si>
    <t>c7) Turismo</t>
  </si>
  <si>
    <t>3.7.1</t>
  </si>
  <si>
    <t>Turismo </t>
  </si>
  <si>
    <t>3.7.2</t>
  </si>
  <si>
    <t>Hoteles y Restaurantes</t>
  </si>
  <si>
    <t>3.8.</t>
  </si>
  <si>
    <t>c8) Ciencia, Tecnología e Innovación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</si>
  <si>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</si>
  <si>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</si>
  <si>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</si>
  <si>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</si>
  <si>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</si>
  <si>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</si>
  <si>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</si>
  <si>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</si>
  <si>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</t>
  </si>
  <si>
    <t>c9) Otras Industrias y Otros Asuntos Económicos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</si>
  <si>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</si>
  <si>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</si>
  <si>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</si>
  <si>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</si>
  <si>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</si>
  <si>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</si>
  <si>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D. Otras No Clasificadas en Funciones Anteriores                                           (D=d1+d2+d3+d4)</t>
  </si>
  <si>
    <t>4.1.</t>
  </si>
  <si>
    <t>d1) Transacciones de la Deuda Publica / Costo Financiero de la Deuda</t>
  </si>
  <si>
    <t>4.1.1</t>
  </si>
  <si>
    <t>Deuda Pública Interna </t>
  </si>
  <si>
    <t>4.1.2</t>
  </si>
  <si>
    <t>Deuda Pública Externa</t>
  </si>
  <si>
    <t>4.2.</t>
  </si>
  <si>
    <t>d2) Transferencias, Participaciones y Aportaciones Entre Diferentes Niveles y Ordenes de Gobierno</t>
  </si>
  <si>
    <t>4.2.1</t>
  </si>
  <si>
    <t>Transferencias entre Diferentes Niveles y Ordenes de Gobierno</t>
  </si>
  <si>
    <t>4.2.2</t>
  </si>
  <si>
    <t>Participaciones entre Diferentes Niveles y Ordenes de Gobierno</t>
  </si>
  <si>
    <t>4.2.3</t>
  </si>
  <si>
    <t>Aportaciones entre Diferentes Niveles y Ordenes de Gobierno</t>
  </si>
  <si>
    <t>4.3.</t>
  </si>
  <si>
    <t>d3) Saneamiento del Sistema Financiero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</si>
  <si>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</si>
  <si>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</si>
  <si>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</si>
  <si>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</si>
  <si>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</si>
  <si>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</si>
  <si>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</si>
  <si>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</si>
  <si>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</t>
  </si>
  <si>
    <t>d4) Adeudos de Ejercicios Fiscales Anteriores</t>
  </si>
  <si>
    <t>4.4.1</t>
  </si>
  <si>
    <t>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</si>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</sst>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_-* #,##0.00\ &quot;€&quot;_-;\-* #,##0.00\ &quot;€&quot;_-;_-* &quot;-&quot;??\ &quot;€&quot;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3"/>
      <color theme="10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11" applyNumberFormat="0" applyAlignment="0" applyProtection="0"/>
    <xf numFmtId="0" fontId="14" fillId="18" borderId="12" applyNumberFormat="0" applyAlignment="0" applyProtection="0"/>
    <xf numFmtId="0" fontId="15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7" fillId="8" borderId="11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23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1" fillId="0" borderId="0"/>
    <xf numFmtId="0" fontId="5" fillId="0" borderId="0"/>
    <xf numFmtId="0" fontId="21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4" borderId="1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17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16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18" applyNumberFormat="0" applyFill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2" xfId="2" applyFont="1" applyFill="1" applyBorder="1"/>
    <xf numFmtId="43" fontId="6" fillId="0" borderId="2" xfId="1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43" fontId="2" fillId="0" borderId="0" xfId="1" applyFont="1" applyFill="1" applyBorder="1"/>
    <xf numFmtId="0" fontId="2" fillId="0" borderId="0" xfId="0" applyFont="1"/>
    <xf numFmtId="0" fontId="2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43" fontId="0" fillId="0" borderId="0" xfId="1" applyFont="1" applyFill="1" applyBorder="1"/>
    <xf numFmtId="0" fontId="0" fillId="0" borderId="0" xfId="0" applyFill="1"/>
    <xf numFmtId="43" fontId="3" fillId="0" borderId="0" xfId="1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0" fontId="0" fillId="0" borderId="9" xfId="0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3" fontId="7" fillId="0" borderId="10" xfId="1" applyFont="1" applyFill="1" applyBorder="1"/>
    <xf numFmtId="43" fontId="3" fillId="0" borderId="10" xfId="1" applyFont="1" applyFill="1" applyBorder="1"/>
    <xf numFmtId="0" fontId="8" fillId="0" borderId="0" xfId="0" applyFont="1"/>
    <xf numFmtId="0" fontId="7" fillId="0" borderId="0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43" fontId="7" fillId="0" borderId="0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2" applyFont="1" applyBorder="1"/>
    <xf numFmtId="43" fontId="0" fillId="0" borderId="0" xfId="1" applyFont="1"/>
  </cellXfs>
  <cellStyles count="130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Euro 2" xfId="34"/>
    <cellStyle name="Hipervínculo 2" xfId="35"/>
    <cellStyle name="Hipervínculo 3" xfId="36"/>
    <cellStyle name="Incorrecto 2" xfId="37"/>
    <cellStyle name="Millares" xfId="1" builtinId="3"/>
    <cellStyle name="Millares 2" xfId="38"/>
    <cellStyle name="Millares 2 2" xfId="39"/>
    <cellStyle name="Millares 2 2 2" xfId="40"/>
    <cellStyle name="Millares 2 2 2 2" xfId="41"/>
    <cellStyle name="Millares 2 2 3" xfId="42"/>
    <cellStyle name="Millares 2 3" xfId="43"/>
    <cellStyle name="Millares 3" xfId="44"/>
    <cellStyle name="Millares 4" xfId="45"/>
    <cellStyle name="Millares 4 2" xfId="46"/>
    <cellStyle name="Millares 4 3" xfId="47"/>
    <cellStyle name="Millares 5" xfId="48"/>
    <cellStyle name="Millares 5 2" xfId="49"/>
    <cellStyle name="Millares 6" xfId="50"/>
    <cellStyle name="Moneda 2" xfId="51"/>
    <cellStyle name="Moneda 2 2" xfId="52"/>
    <cellStyle name="Moneda 2 2 2" xfId="53"/>
    <cellStyle name="Moneda 2 3" xfId="54"/>
    <cellStyle name="Moneda 3" xfId="55"/>
    <cellStyle name="Moneda 3 2" xfId="56"/>
    <cellStyle name="Moneda 4" xfId="57"/>
    <cellStyle name="Moneda 5" xfId="58"/>
    <cellStyle name="Moneda 6" xfId="59"/>
    <cellStyle name="Moneda 7" xfId="60"/>
    <cellStyle name="Neutral 2" xfId="61"/>
    <cellStyle name="Normal" xfId="0" builtinId="0"/>
    <cellStyle name="Normal 10" xfId="62"/>
    <cellStyle name="Normal 10 2" xfId="63"/>
    <cellStyle name="Normal 10 2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5" xfId="72"/>
    <cellStyle name="Normal 16" xfId="73"/>
    <cellStyle name="Normal 2" xfId="74"/>
    <cellStyle name="Normal 2 13" xfId="75"/>
    <cellStyle name="Normal 2 2" xfId="76"/>
    <cellStyle name="Normal 2 3" xfId="77"/>
    <cellStyle name="Normal 2 4" xfId="78"/>
    <cellStyle name="Normal 2 5" xfId="79"/>
    <cellStyle name="Normal 3" xfId="80"/>
    <cellStyle name="Normal 3 2" xfId="81"/>
    <cellStyle name="Normal 4" xfId="82"/>
    <cellStyle name="Normal 4 2" xfId="83"/>
    <cellStyle name="Normal 5" xfId="84"/>
    <cellStyle name="Normal 5 2" xfId="85"/>
    <cellStyle name="Normal 6" xfId="86"/>
    <cellStyle name="Normal 6 2" xfId="87"/>
    <cellStyle name="Normal 6 2 2" xfId="88"/>
    <cellStyle name="Normal 6 3" xfId="89"/>
    <cellStyle name="Normal 6 3 2" xfId="90"/>
    <cellStyle name="Normal 6 3 2 2" xfId="91"/>
    <cellStyle name="Normal 6 3 2 2 2" xfId="92"/>
    <cellStyle name="Normal 6 3 3" xfId="93"/>
    <cellStyle name="Normal 6 4" xfId="94"/>
    <cellStyle name="Normal 6 5" xfId="95"/>
    <cellStyle name="Normal 6 5 2" xfId="96"/>
    <cellStyle name="Normal 6 6" xfId="97"/>
    <cellStyle name="Normal 6 6 2" xfId="98"/>
    <cellStyle name="Normal 6 7" xfId="99"/>
    <cellStyle name="Normal 6 7 2" xfId="100"/>
    <cellStyle name="Normal 6 7 3" xfId="101"/>
    <cellStyle name="Normal 6 8 2" xfId="102"/>
    <cellStyle name="Normal 7" xfId="2"/>
    <cellStyle name="Normal 7 2" xfId="103"/>
    <cellStyle name="Normal 7 2 2" xfId="104"/>
    <cellStyle name="Normal 7 3" xfId="105"/>
    <cellStyle name="Normal 7 4" xfId="106"/>
    <cellStyle name="Normal 8" xfId="107"/>
    <cellStyle name="Normal 8 2" xfId="108"/>
    <cellStyle name="Normal 8 3" xfId="109"/>
    <cellStyle name="Normal 9" xfId="110"/>
    <cellStyle name="Normal 9 2" xfId="111"/>
    <cellStyle name="Normal 9 2 2" xfId="112"/>
    <cellStyle name="Normal 9 2 2 2" xfId="113"/>
    <cellStyle name="Normal 9 3" xfId="114"/>
    <cellStyle name="Normal 9 4" xfId="115"/>
    <cellStyle name="Normal 9 4 2" xfId="116"/>
    <cellStyle name="Notas 2" xfId="117"/>
    <cellStyle name="Porcentaje 2" xfId="118"/>
    <cellStyle name="Porcentual 2" xfId="119"/>
    <cellStyle name="Porcentual 3" xfId="120"/>
    <cellStyle name="Porcentual 6" xfId="121"/>
    <cellStyle name="Porcentual 7" xfId="122"/>
    <cellStyle name="Salida 2" xfId="123"/>
    <cellStyle name="Texto de advertencia 2" xfId="124"/>
    <cellStyle name="Texto explicativo 2" xfId="125"/>
    <cellStyle name="Título 2 2" xfId="126"/>
    <cellStyle name="Título 3 2" xfId="127"/>
    <cellStyle name="Título 4" xfId="128"/>
    <cellStyle name="Total 2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2</xdr:col>
      <xdr:colOff>2162175</xdr:colOff>
      <xdr:row>3</xdr:row>
      <xdr:rowOff>155669</xdr:rowOff>
    </xdr:to>
    <xdr:pic>
      <xdr:nvPicPr>
        <xdr:cNvPr id="2" name="1 Imagen" descr="http://acapulco.gob.mx/wp-content/themes/haca_v3/img/header/aca-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"/>
          <a:ext cx="2771775" cy="727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2501602</xdr:colOff>
      <xdr:row>319</xdr:row>
      <xdr:rowOff>53179</xdr:rowOff>
    </xdr:from>
    <xdr:to>
      <xdr:col>3</xdr:col>
      <xdr:colOff>1042515</xdr:colOff>
      <xdr:row>325</xdr:row>
      <xdr:rowOff>174623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3130252" y="27485179"/>
          <a:ext cx="2770013" cy="1264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Vo. Bo.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______________________________________</a:t>
          </a: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Lic. Karla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Leonor Sanchez Olmos</a:t>
          </a:r>
          <a:endParaRPr lang="es-MX">
            <a:effectLst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1000" b="1" i="0">
              <a:latin typeface="+mn-lt"/>
              <a:ea typeface="+mn-ea"/>
              <a:cs typeface="+mn-cs"/>
            </a:rPr>
            <a:t>Primera Síndica Procuradora Administrativa, Financiera, </a:t>
          </a:r>
        </a:p>
        <a:p>
          <a:pPr algn="ctr" rtl="1">
            <a:lnSpc>
              <a:spcPts val="900"/>
            </a:lnSpc>
            <a:defRPr sz="1000"/>
          </a:pPr>
          <a:r>
            <a:rPr lang="es-MX" sz="1000" b="1" i="0">
              <a:latin typeface="+mn-lt"/>
              <a:ea typeface="+mn-ea"/>
              <a:cs typeface="+mn-cs"/>
            </a:rPr>
            <a:t>Contable y Patrimonial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7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4</xdr:col>
      <xdr:colOff>14324</xdr:colOff>
      <xdr:row>318</xdr:row>
      <xdr:rowOff>174625</xdr:rowOff>
    </xdr:from>
    <xdr:to>
      <xdr:col>6</xdr:col>
      <xdr:colOff>387951</xdr:colOff>
      <xdr:row>325</xdr:row>
      <xdr:rowOff>106589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6215099" y="27416125"/>
          <a:ext cx="2764402" cy="1265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Elaboró: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M.D.C. Mariano Hansel Patricio Abarca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Secretario de Administración y Finanzas</a:t>
          </a:r>
        </a:p>
      </xdr:txBody>
    </xdr:sp>
    <xdr:clientData/>
  </xdr:twoCellAnchor>
  <xdr:twoCellAnchor>
    <xdr:from>
      <xdr:col>0</xdr:col>
      <xdr:colOff>238125</xdr:colOff>
      <xdr:row>318</xdr:row>
      <xdr:rowOff>174625</xdr:rowOff>
    </xdr:from>
    <xdr:to>
      <xdr:col>2</xdr:col>
      <xdr:colOff>1935599</xdr:colOff>
      <xdr:row>325</xdr:row>
      <xdr:rowOff>185829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 flipH="1">
          <a:off x="238125" y="27416125"/>
          <a:ext cx="2326124" cy="1344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Autorizó: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Arial"/>
            </a:rPr>
            <a:t> </a:t>
          </a: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Lic. Jesús Evodio Velazquez Aguirre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 Presidente Municipal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de Acapulco de Juárez</a:t>
          </a:r>
        </a:p>
      </xdr:txBody>
    </xdr:sp>
    <xdr:clientData/>
  </xdr:twoCellAnchor>
  <xdr:twoCellAnchor>
    <xdr:from>
      <xdr:col>6</xdr:col>
      <xdr:colOff>731968</xdr:colOff>
      <xdr:row>318</xdr:row>
      <xdr:rowOff>174626</xdr:rowOff>
    </xdr:from>
    <xdr:to>
      <xdr:col>8</xdr:col>
      <xdr:colOff>924347</xdr:colOff>
      <xdr:row>325</xdr:row>
      <xdr:rowOff>141006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9323518" y="27416126"/>
          <a:ext cx="2640304" cy="1299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Revisó.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Lic.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Francisco Javier Jiménez Olmos</a:t>
          </a:r>
          <a:endParaRPr lang="es-MX" sz="1000" b="1">
            <a:effectLst/>
            <a:latin typeface="+mn-lt"/>
            <a:ea typeface="+mn-ea"/>
            <a:cs typeface="+mn-cs"/>
          </a:endParaRP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Enc.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de Despacho </a:t>
          </a:r>
          <a:r>
            <a:rPr lang="es-MX" sz="1000" b="1">
              <a:effectLst/>
              <a:latin typeface="+mn-lt"/>
              <a:ea typeface="+mn-ea"/>
              <a:cs typeface="+mn-cs"/>
            </a:rPr>
            <a:t>Contraloría General de Transparencia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1000" b="1">
              <a:effectLst/>
              <a:latin typeface="+mn-lt"/>
              <a:ea typeface="+mn-ea"/>
              <a:cs typeface="+mn-cs"/>
            </a:rPr>
            <a:t>y Modernización Administrativa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572"/>
  <sheetViews>
    <sheetView tabSelected="1" topLeftCell="C1" zoomScaleNormal="100" workbookViewId="0">
      <pane ySplit="9" topLeftCell="A219" activePane="bottomLeft" state="frozen"/>
      <selection pane="bottomLeft" activeCell="I267" sqref="I267"/>
    </sheetView>
  </sheetViews>
  <sheetFormatPr baseColWidth="10" defaultColWidth="11.42578125" defaultRowHeight="15" x14ac:dyDescent="0.25"/>
  <cols>
    <col min="1" max="1" width="9.42578125" style="41" customWidth="1"/>
    <col min="2" max="2" width="9.42578125" style="41" hidden="1" customWidth="1"/>
    <col min="3" max="3" width="63.42578125" customWidth="1"/>
    <col min="4" max="4" width="20.140625" style="43" customWidth="1"/>
    <col min="5" max="5" width="17" customWidth="1"/>
    <col min="6" max="6" width="18.85546875" customWidth="1"/>
    <col min="7" max="7" width="18.140625" customWidth="1"/>
    <col min="8" max="8" width="18.5703125" customWidth="1"/>
    <col min="9" max="9" width="18.1406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2" t="s">
        <v>4</v>
      </c>
      <c r="B5" s="3"/>
      <c r="C5" s="3"/>
      <c r="D5" s="3" t="s">
        <v>5</v>
      </c>
      <c r="E5" s="3"/>
      <c r="F5" s="3"/>
      <c r="G5" s="3"/>
      <c r="H5" s="3"/>
      <c r="I5" s="4" t="s">
        <v>6</v>
      </c>
    </row>
    <row r="6" spans="1:9" ht="15" customHeight="1" x14ac:dyDescent="0.25">
      <c r="A6" s="5"/>
      <c r="B6" s="6"/>
      <c r="C6" s="6"/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7"/>
    </row>
    <row r="7" spans="1:9" ht="15" customHeight="1" x14ac:dyDescent="0.25">
      <c r="A7" s="8"/>
      <c r="B7" s="9"/>
      <c r="C7" s="9"/>
      <c r="D7" s="9"/>
      <c r="E7" s="9"/>
      <c r="F7" s="9"/>
      <c r="G7" s="9"/>
      <c r="H7" s="9"/>
      <c r="I7" s="10"/>
    </row>
    <row r="8" spans="1:9" ht="15" customHeight="1" x14ac:dyDescent="0.25">
      <c r="A8" s="11" t="s">
        <v>12</v>
      </c>
      <c r="B8" s="11"/>
      <c r="C8" s="12" t="s">
        <v>13</v>
      </c>
      <c r="D8" s="13"/>
      <c r="E8" s="13"/>
      <c r="F8" s="13"/>
      <c r="G8" s="13"/>
      <c r="H8" s="13"/>
      <c r="I8" s="13" t="s">
        <v>14</v>
      </c>
    </row>
    <row r="9" spans="1:9" s="17" customFormat="1" ht="25.5" customHeight="1" x14ac:dyDescent="0.25">
      <c r="A9" s="14" t="s">
        <v>14</v>
      </c>
      <c r="B9" s="14" t="s">
        <v>14</v>
      </c>
      <c r="C9" s="15" t="s">
        <v>15</v>
      </c>
      <c r="D9" s="16">
        <v>2948495850.1600008</v>
      </c>
      <c r="E9" s="16">
        <v>189153487.59999999</v>
      </c>
      <c r="F9" s="16">
        <f t="shared" ref="E9:I9" si="0">SUM(F141,F97,F50,F10)</f>
        <v>3137649337.7600002</v>
      </c>
      <c r="G9" s="16">
        <v>1403466142.77</v>
      </c>
      <c r="H9" s="16">
        <v>1309988982.76</v>
      </c>
      <c r="I9" s="16">
        <f t="shared" si="0"/>
        <v>1734183194.9900002</v>
      </c>
    </row>
    <row r="10" spans="1:9" s="21" customFormat="1" ht="15" customHeight="1" x14ac:dyDescent="0.25">
      <c r="A10" s="18">
        <v>1</v>
      </c>
      <c r="B10" s="18">
        <v>1</v>
      </c>
      <c r="C10" s="19" t="s">
        <v>16</v>
      </c>
      <c r="D10" s="20">
        <v>1756051974.3600004</v>
      </c>
      <c r="E10" s="20">
        <v>27767215.23</v>
      </c>
      <c r="F10" s="20">
        <f t="shared" ref="F10:I10" si="1">SUM(F11,F14,F19,F29,F31,F34,F38,F43)</f>
        <v>1783819189.5900002</v>
      </c>
      <c r="G10" s="20">
        <v>944200623.54999995</v>
      </c>
      <c r="H10" s="20">
        <v>893479624.5</v>
      </c>
      <c r="I10" s="20">
        <f t="shared" si="1"/>
        <v>839618566.04000032</v>
      </c>
    </row>
    <row r="11" spans="1:9" s="22" customFormat="1" x14ac:dyDescent="0.25">
      <c r="A11" s="18">
        <v>1.1000000000000001</v>
      </c>
      <c r="B11" s="18">
        <v>2</v>
      </c>
      <c r="C11" s="19" t="s">
        <v>17</v>
      </c>
      <c r="D11" s="20">
        <v>88872783.519999996</v>
      </c>
      <c r="E11" s="20">
        <v>0</v>
      </c>
      <c r="F11" s="20">
        <f>SUM(F12:F13)</f>
        <v>88872783.519999996</v>
      </c>
      <c r="G11" s="20">
        <v>42937272.010000013</v>
      </c>
      <c r="H11" s="20">
        <v>44023685.779999971</v>
      </c>
      <c r="I11" s="20">
        <f t="shared" ref="G11:I11" si="2">SUM(I12:I13)</f>
        <v>45935511.509999983</v>
      </c>
    </row>
    <row r="12" spans="1:9" s="26" customFormat="1" x14ac:dyDescent="0.25">
      <c r="A12" s="23" t="s">
        <v>18</v>
      </c>
      <c r="B12" s="23">
        <v>3</v>
      </c>
      <c r="C12" s="24" t="s">
        <v>19</v>
      </c>
      <c r="D12" s="25">
        <v>88872783.519999996</v>
      </c>
      <c r="E12" s="25">
        <v>0</v>
      </c>
      <c r="F12" s="25">
        <f>+D12+E12</f>
        <v>88872783.519999996</v>
      </c>
      <c r="G12" s="25">
        <v>42937272.010000013</v>
      </c>
      <c r="H12" s="25">
        <v>44023685.779999971</v>
      </c>
      <c r="I12" s="25">
        <f>+F12-G12</f>
        <v>45935511.509999983</v>
      </c>
    </row>
    <row r="13" spans="1:9" s="26" customFormat="1" hidden="1" x14ac:dyDescent="0.25">
      <c r="A13" s="23" t="s">
        <v>20</v>
      </c>
      <c r="B13" s="23">
        <v>3</v>
      </c>
      <c r="C13" s="24" t="s">
        <v>21</v>
      </c>
      <c r="D13" s="25">
        <v>0</v>
      </c>
      <c r="E13" s="25">
        <v>0</v>
      </c>
      <c r="F13" s="25">
        <f>+D13+E13</f>
        <v>0</v>
      </c>
      <c r="G13" s="25">
        <v>0</v>
      </c>
      <c r="H13" s="25">
        <v>0</v>
      </c>
      <c r="I13" s="25">
        <f>+F13-G13</f>
        <v>0</v>
      </c>
    </row>
    <row r="14" spans="1:9" s="22" customFormat="1" x14ac:dyDescent="0.25">
      <c r="A14" s="18">
        <v>1.2</v>
      </c>
      <c r="B14" s="18">
        <v>2</v>
      </c>
      <c r="C14" s="19" t="s">
        <v>22</v>
      </c>
      <c r="D14" s="20">
        <v>5199897.870000001</v>
      </c>
      <c r="E14" s="20">
        <v>0</v>
      </c>
      <c r="F14" s="20">
        <f t="shared" ref="F14:I14" si="3">SUM(F15:F18)</f>
        <v>5199897.870000001</v>
      </c>
      <c r="G14" s="20">
        <v>1575524.2599999995</v>
      </c>
      <c r="H14" s="20">
        <v>1575289.9099999997</v>
      </c>
      <c r="I14" s="20">
        <f t="shared" si="3"/>
        <v>3624373.6100000013</v>
      </c>
    </row>
    <row r="15" spans="1:9" s="26" customFormat="1" hidden="1" x14ac:dyDescent="0.25">
      <c r="A15" s="23" t="s">
        <v>23</v>
      </c>
      <c r="B15" s="23">
        <v>3</v>
      </c>
      <c r="C15" s="24" t="s">
        <v>24</v>
      </c>
      <c r="D15" s="25">
        <v>0</v>
      </c>
      <c r="E15" s="25">
        <v>0</v>
      </c>
      <c r="F15" s="25">
        <f t="shared" ref="F15:F18" si="4">+D15+E15</f>
        <v>0</v>
      </c>
      <c r="G15" s="25">
        <v>0</v>
      </c>
      <c r="H15" s="25">
        <v>0</v>
      </c>
      <c r="I15" s="25">
        <f t="shared" ref="I15:I18" si="5">+F15-G15</f>
        <v>0</v>
      </c>
    </row>
    <row r="16" spans="1:9" s="26" customFormat="1" hidden="1" x14ac:dyDescent="0.25">
      <c r="A16" s="23" t="s">
        <v>25</v>
      </c>
      <c r="B16" s="23">
        <v>3</v>
      </c>
      <c r="C16" s="24" t="s">
        <v>26</v>
      </c>
      <c r="D16" s="25">
        <v>0</v>
      </c>
      <c r="E16" s="25">
        <v>0</v>
      </c>
      <c r="F16" s="25">
        <f t="shared" si="4"/>
        <v>0</v>
      </c>
      <c r="G16" s="25">
        <v>0</v>
      </c>
      <c r="H16" s="25">
        <v>0</v>
      </c>
      <c r="I16" s="25">
        <f t="shared" si="5"/>
        <v>0</v>
      </c>
    </row>
    <row r="17" spans="1:9" s="26" customFormat="1" hidden="1" x14ac:dyDescent="0.25">
      <c r="A17" s="23" t="s">
        <v>27</v>
      </c>
      <c r="B17" s="23">
        <v>3</v>
      </c>
      <c r="C17" s="24" t="s">
        <v>28</v>
      </c>
      <c r="D17" s="25">
        <v>0</v>
      </c>
      <c r="E17" s="25">
        <v>0</v>
      </c>
      <c r="F17" s="25">
        <f t="shared" si="4"/>
        <v>0</v>
      </c>
      <c r="G17" s="25">
        <v>0</v>
      </c>
      <c r="H17" s="25">
        <v>0</v>
      </c>
      <c r="I17" s="25">
        <f t="shared" si="5"/>
        <v>0</v>
      </c>
    </row>
    <row r="18" spans="1:9" s="26" customFormat="1" x14ac:dyDescent="0.25">
      <c r="A18" s="23" t="s">
        <v>29</v>
      </c>
      <c r="B18" s="23">
        <v>3</v>
      </c>
      <c r="C18" s="24" t="s">
        <v>30</v>
      </c>
      <c r="D18" s="25">
        <v>5199897.870000001</v>
      </c>
      <c r="E18" s="25">
        <v>0</v>
      </c>
      <c r="F18" s="25">
        <f t="shared" si="4"/>
        <v>5199897.870000001</v>
      </c>
      <c r="G18" s="25">
        <v>1575524.2599999995</v>
      </c>
      <c r="H18" s="25">
        <v>1575289.9099999997</v>
      </c>
      <c r="I18" s="25">
        <f t="shared" si="5"/>
        <v>3624373.6100000013</v>
      </c>
    </row>
    <row r="19" spans="1:9" s="22" customFormat="1" x14ac:dyDescent="0.25">
      <c r="A19" s="18">
        <v>1.3</v>
      </c>
      <c r="B19" s="18">
        <v>2</v>
      </c>
      <c r="C19" s="19" t="s">
        <v>31</v>
      </c>
      <c r="D19" s="20">
        <v>117042754.12000002</v>
      </c>
      <c r="E19" s="20">
        <v>0</v>
      </c>
      <c r="F19" s="20">
        <f t="shared" ref="F19:I19" si="6">SUM(F20:F28)</f>
        <v>117042754.12000002</v>
      </c>
      <c r="G19" s="20">
        <v>46687719.870000005</v>
      </c>
      <c r="H19" s="20">
        <v>46191349.819999993</v>
      </c>
      <c r="I19" s="20">
        <f t="shared" si="6"/>
        <v>70355034.250000015</v>
      </c>
    </row>
    <row r="20" spans="1:9" s="26" customFormat="1" x14ac:dyDescent="0.25">
      <c r="A20" s="23" t="s">
        <v>32</v>
      </c>
      <c r="B20" s="23">
        <v>3</v>
      </c>
      <c r="C20" s="24" t="s">
        <v>33</v>
      </c>
      <c r="D20" s="25">
        <v>58952693.949999996</v>
      </c>
      <c r="E20" s="25">
        <v>0</v>
      </c>
      <c r="F20" s="25">
        <f t="shared" ref="F20:F28" si="7">+D20+E20</f>
        <v>58952693.949999996</v>
      </c>
      <c r="G20" s="25">
        <v>23375896.529999997</v>
      </c>
      <c r="H20" s="25">
        <v>23029425.089999992</v>
      </c>
      <c r="I20" s="25">
        <f t="shared" ref="I20:I28" si="8">+F20-G20</f>
        <v>35576797.420000002</v>
      </c>
    </row>
    <row r="21" spans="1:9" s="26" customFormat="1" x14ac:dyDescent="0.25">
      <c r="A21" s="23" t="s">
        <v>34</v>
      </c>
      <c r="B21" s="23">
        <v>3</v>
      </c>
      <c r="C21" s="24" t="s">
        <v>35</v>
      </c>
      <c r="D21" s="25">
        <v>42648307.540000014</v>
      </c>
      <c r="E21" s="25">
        <v>0</v>
      </c>
      <c r="F21" s="25">
        <f t="shared" si="7"/>
        <v>42648307.540000014</v>
      </c>
      <c r="G21" s="25">
        <v>18366005.600000005</v>
      </c>
      <c r="H21" s="25">
        <v>18206393.529999997</v>
      </c>
      <c r="I21" s="25">
        <f t="shared" si="8"/>
        <v>24282301.940000009</v>
      </c>
    </row>
    <row r="22" spans="1:9" s="26" customFormat="1" hidden="1" x14ac:dyDescent="0.25">
      <c r="A22" s="23" t="s">
        <v>36</v>
      </c>
      <c r="B22" s="23">
        <v>3</v>
      </c>
      <c r="C22" s="24" t="s">
        <v>37</v>
      </c>
      <c r="D22" s="25">
        <v>0</v>
      </c>
      <c r="E22" s="25">
        <v>0</v>
      </c>
      <c r="F22" s="25">
        <f t="shared" si="7"/>
        <v>0</v>
      </c>
      <c r="G22" s="25">
        <v>0</v>
      </c>
      <c r="H22" s="25">
        <v>0</v>
      </c>
      <c r="I22" s="25">
        <f t="shared" si="8"/>
        <v>0</v>
      </c>
    </row>
    <row r="23" spans="1:9" s="26" customFormat="1" x14ac:dyDescent="0.25">
      <c r="A23" s="23" t="s">
        <v>38</v>
      </c>
      <c r="B23" s="23">
        <v>3</v>
      </c>
      <c r="C23" s="24" t="s">
        <v>39</v>
      </c>
      <c r="D23" s="25">
        <v>15441752.630000005</v>
      </c>
      <c r="E23" s="25">
        <v>0</v>
      </c>
      <c r="F23" s="25">
        <f t="shared" si="7"/>
        <v>15441752.630000005</v>
      </c>
      <c r="G23" s="25">
        <v>4945817.7399999993</v>
      </c>
      <c r="H23" s="25">
        <v>4955531.2</v>
      </c>
      <c r="I23" s="25">
        <f t="shared" si="8"/>
        <v>10495934.890000004</v>
      </c>
    </row>
    <row r="24" spans="1:9" s="26" customFormat="1" hidden="1" x14ac:dyDescent="0.25">
      <c r="A24" s="23" t="s">
        <v>40</v>
      </c>
      <c r="B24" s="23">
        <v>3</v>
      </c>
      <c r="C24" s="24" t="s">
        <v>41</v>
      </c>
      <c r="D24" s="25">
        <v>0</v>
      </c>
      <c r="E24" s="25">
        <v>0</v>
      </c>
      <c r="F24" s="25">
        <f t="shared" si="7"/>
        <v>0</v>
      </c>
      <c r="G24" s="25">
        <v>0</v>
      </c>
      <c r="H24" s="25">
        <v>0</v>
      </c>
      <c r="I24" s="25">
        <f t="shared" si="8"/>
        <v>0</v>
      </c>
    </row>
    <row r="25" spans="1:9" s="26" customFormat="1" hidden="1" x14ac:dyDescent="0.25">
      <c r="A25" s="23" t="s">
        <v>42</v>
      </c>
      <c r="B25" s="23">
        <v>3</v>
      </c>
      <c r="C25" s="24" t="s">
        <v>43</v>
      </c>
      <c r="D25" s="25">
        <v>0</v>
      </c>
      <c r="E25" s="25">
        <v>0</v>
      </c>
      <c r="F25" s="25">
        <f t="shared" si="7"/>
        <v>0</v>
      </c>
      <c r="G25" s="25">
        <v>0</v>
      </c>
      <c r="H25" s="25">
        <v>0</v>
      </c>
      <c r="I25" s="25">
        <f t="shared" si="8"/>
        <v>0</v>
      </c>
    </row>
    <row r="26" spans="1:9" s="26" customFormat="1" hidden="1" x14ac:dyDescent="0.25">
      <c r="A26" s="23" t="s">
        <v>44</v>
      </c>
      <c r="B26" s="23">
        <v>3</v>
      </c>
      <c r="C26" s="24" t="s">
        <v>45</v>
      </c>
      <c r="D26" s="25">
        <v>0</v>
      </c>
      <c r="E26" s="25">
        <v>0</v>
      </c>
      <c r="F26" s="25">
        <f t="shared" si="7"/>
        <v>0</v>
      </c>
      <c r="G26" s="25">
        <v>0</v>
      </c>
      <c r="H26" s="25">
        <v>0</v>
      </c>
      <c r="I26" s="25">
        <f t="shared" si="8"/>
        <v>0</v>
      </c>
    </row>
    <row r="27" spans="1:9" s="26" customFormat="1" hidden="1" x14ac:dyDescent="0.25">
      <c r="A27" s="23" t="s">
        <v>46</v>
      </c>
      <c r="B27" s="23">
        <v>3</v>
      </c>
      <c r="C27" s="24" t="s">
        <v>47</v>
      </c>
      <c r="D27" s="25">
        <v>0</v>
      </c>
      <c r="E27" s="25">
        <v>0</v>
      </c>
      <c r="F27" s="25">
        <f t="shared" si="7"/>
        <v>0</v>
      </c>
      <c r="G27" s="25">
        <v>0</v>
      </c>
      <c r="H27" s="25">
        <v>0</v>
      </c>
      <c r="I27" s="25">
        <f t="shared" si="8"/>
        <v>0</v>
      </c>
    </row>
    <row r="28" spans="1:9" s="26" customFormat="1" hidden="1" x14ac:dyDescent="0.25">
      <c r="A28" s="23" t="s">
        <v>48</v>
      </c>
      <c r="B28" s="23">
        <v>3</v>
      </c>
      <c r="C28" s="24" t="s">
        <v>49</v>
      </c>
      <c r="D28" s="25">
        <v>0</v>
      </c>
      <c r="E28" s="25">
        <v>0</v>
      </c>
      <c r="F28" s="25">
        <f t="shared" si="7"/>
        <v>0</v>
      </c>
      <c r="G28" s="25">
        <v>0</v>
      </c>
      <c r="H28" s="25">
        <v>0</v>
      </c>
      <c r="I28" s="25">
        <f t="shared" si="8"/>
        <v>0</v>
      </c>
    </row>
    <row r="29" spans="1:9" s="22" customFormat="1" hidden="1" x14ac:dyDescent="0.25">
      <c r="A29" s="18" t="s">
        <v>50</v>
      </c>
      <c r="B29" s="18">
        <v>2</v>
      </c>
      <c r="C29" s="19" t="s">
        <v>51</v>
      </c>
      <c r="D29" s="20">
        <v>0</v>
      </c>
      <c r="E29" s="20">
        <v>0</v>
      </c>
      <c r="F29" s="20">
        <f t="shared" ref="F29:I29" si="9">SUM(F30)</f>
        <v>0</v>
      </c>
      <c r="G29" s="20">
        <v>0</v>
      </c>
      <c r="H29" s="20">
        <v>0</v>
      </c>
      <c r="I29" s="20">
        <f t="shared" si="9"/>
        <v>0</v>
      </c>
    </row>
    <row r="30" spans="1:9" s="26" customFormat="1" hidden="1" x14ac:dyDescent="0.25">
      <c r="A30" s="23" t="s">
        <v>52</v>
      </c>
      <c r="B30" s="23">
        <v>3</v>
      </c>
      <c r="C30" s="24" t="s">
        <v>53</v>
      </c>
      <c r="D30" s="25">
        <v>0</v>
      </c>
      <c r="E30" s="25">
        <v>0</v>
      </c>
      <c r="F30" s="25">
        <f>+D30+E30</f>
        <v>0</v>
      </c>
      <c r="G30" s="25">
        <v>0</v>
      </c>
      <c r="H30" s="25">
        <v>0</v>
      </c>
      <c r="I30" s="25">
        <f>+F30-G30</f>
        <v>0</v>
      </c>
    </row>
    <row r="31" spans="1:9" s="22" customFormat="1" x14ac:dyDescent="0.25">
      <c r="A31" s="18" t="s">
        <v>54</v>
      </c>
      <c r="B31" s="18">
        <v>2</v>
      </c>
      <c r="C31" s="19" t="s">
        <v>55</v>
      </c>
      <c r="D31" s="20">
        <v>525992336.93000013</v>
      </c>
      <c r="E31" s="20">
        <v>27767215.23</v>
      </c>
      <c r="F31" s="20">
        <f t="shared" ref="F31:I31" si="10">SUM(F32:F33)</f>
        <v>553759552.16000009</v>
      </c>
      <c r="G31" s="20">
        <v>385516191.25999987</v>
      </c>
      <c r="H31" s="20">
        <v>381016790.26999986</v>
      </c>
      <c r="I31" s="20">
        <f t="shared" si="10"/>
        <v>168243360.90000027</v>
      </c>
    </row>
    <row r="32" spans="1:9" s="26" customFormat="1" x14ac:dyDescent="0.25">
      <c r="A32" s="23" t="s">
        <v>56</v>
      </c>
      <c r="B32" s="23">
        <v>3</v>
      </c>
      <c r="C32" s="24" t="s">
        <v>57</v>
      </c>
      <c r="D32" s="25">
        <v>377862468.99999994</v>
      </c>
      <c r="E32" s="25">
        <v>27767215.23</v>
      </c>
      <c r="F32" s="25">
        <f t="shared" ref="F32:F33" si="11">+D32+E32</f>
        <v>405629684.22999996</v>
      </c>
      <c r="G32" s="25">
        <v>241842733.03999999</v>
      </c>
      <c r="H32" s="25">
        <v>241842733.03999999</v>
      </c>
      <c r="I32" s="25">
        <f t="shared" ref="I32:I33" si="12">+F32-G32</f>
        <v>163786951.18999997</v>
      </c>
    </row>
    <row r="33" spans="1:9" s="26" customFormat="1" x14ac:dyDescent="0.25">
      <c r="A33" s="23" t="s">
        <v>58</v>
      </c>
      <c r="B33" s="23">
        <v>3</v>
      </c>
      <c r="C33" s="24" t="s">
        <v>59</v>
      </c>
      <c r="D33" s="25">
        <v>148129867.93000019</v>
      </c>
      <c r="E33" s="25">
        <v>0</v>
      </c>
      <c r="F33" s="25">
        <f t="shared" si="11"/>
        <v>148129867.93000019</v>
      </c>
      <c r="G33" s="25">
        <v>143673458.21999988</v>
      </c>
      <c r="H33" s="25">
        <v>139174057.2299999</v>
      </c>
      <c r="I33" s="25">
        <f t="shared" si="12"/>
        <v>4456409.7100003064</v>
      </c>
    </row>
    <row r="34" spans="1:9" s="22" customFormat="1" hidden="1" x14ac:dyDescent="0.25">
      <c r="A34" s="18" t="s">
        <v>60</v>
      </c>
      <c r="B34" s="18">
        <v>2</v>
      </c>
      <c r="C34" s="19" t="s">
        <v>61</v>
      </c>
      <c r="D34" s="20">
        <v>0</v>
      </c>
      <c r="E34" s="20">
        <v>0</v>
      </c>
      <c r="F34" s="20">
        <f t="shared" ref="F34:I34" si="13">SUM(F35:F37)</f>
        <v>0</v>
      </c>
      <c r="G34" s="20">
        <v>0</v>
      </c>
      <c r="H34" s="20">
        <v>0</v>
      </c>
      <c r="I34" s="20">
        <f t="shared" si="13"/>
        <v>0</v>
      </c>
    </row>
    <row r="35" spans="1:9" s="26" customFormat="1" hidden="1" x14ac:dyDescent="0.25">
      <c r="A35" s="23" t="s">
        <v>62</v>
      </c>
      <c r="B35" s="23">
        <v>3</v>
      </c>
      <c r="C35" s="24" t="s">
        <v>63</v>
      </c>
      <c r="D35" s="25">
        <v>0</v>
      </c>
      <c r="E35" s="25">
        <v>0</v>
      </c>
      <c r="F35" s="25">
        <f t="shared" ref="F35:F37" si="14">+D35+E35</f>
        <v>0</v>
      </c>
      <c r="G35" s="25">
        <v>0</v>
      </c>
      <c r="H35" s="25">
        <v>0</v>
      </c>
      <c r="I35" s="25">
        <f t="shared" ref="I35:I37" si="15">+F35-G35</f>
        <v>0</v>
      </c>
    </row>
    <row r="36" spans="1:9" s="26" customFormat="1" hidden="1" x14ac:dyDescent="0.25">
      <c r="A36" s="23" t="s">
        <v>64</v>
      </c>
      <c r="B36" s="23">
        <v>3</v>
      </c>
      <c r="C36" s="24" t="s">
        <v>65</v>
      </c>
      <c r="D36" s="25">
        <v>0</v>
      </c>
      <c r="E36" s="25">
        <v>0</v>
      </c>
      <c r="F36" s="25">
        <f t="shared" si="14"/>
        <v>0</v>
      </c>
      <c r="G36" s="25">
        <v>0</v>
      </c>
      <c r="H36" s="25">
        <v>0</v>
      </c>
      <c r="I36" s="25">
        <f t="shared" si="15"/>
        <v>0</v>
      </c>
    </row>
    <row r="37" spans="1:9" s="26" customFormat="1" hidden="1" x14ac:dyDescent="0.25">
      <c r="A37" s="23" t="s">
        <v>66</v>
      </c>
      <c r="B37" s="23">
        <v>3</v>
      </c>
      <c r="C37" s="24" t="s">
        <v>67</v>
      </c>
      <c r="D37" s="25">
        <v>0</v>
      </c>
      <c r="E37" s="25">
        <v>0</v>
      </c>
      <c r="F37" s="25">
        <f t="shared" si="14"/>
        <v>0</v>
      </c>
      <c r="G37" s="25">
        <v>0</v>
      </c>
      <c r="H37" s="25">
        <v>0</v>
      </c>
      <c r="I37" s="25">
        <f t="shared" si="15"/>
        <v>0</v>
      </c>
    </row>
    <row r="38" spans="1:9" s="22" customFormat="1" x14ac:dyDescent="0.25">
      <c r="A38" s="18" t="s">
        <v>68</v>
      </c>
      <c r="B38" s="18">
        <v>2</v>
      </c>
      <c r="C38" s="19" t="s">
        <v>69</v>
      </c>
      <c r="D38" s="20">
        <v>295921248.09999996</v>
      </c>
      <c r="E38" s="20">
        <v>0</v>
      </c>
      <c r="F38" s="20">
        <f t="shared" ref="F38:I38" si="16">SUM(F39:F42)</f>
        <v>295921248.09999996</v>
      </c>
      <c r="G38" s="20">
        <v>199479193.06</v>
      </c>
      <c r="H38" s="20">
        <v>199648446.61000013</v>
      </c>
      <c r="I38" s="20">
        <f t="shared" si="16"/>
        <v>96442055.039999962</v>
      </c>
    </row>
    <row r="39" spans="1:9" s="26" customFormat="1" x14ac:dyDescent="0.25">
      <c r="A39" s="23" t="s">
        <v>70</v>
      </c>
      <c r="B39" s="23">
        <v>3</v>
      </c>
      <c r="C39" s="24" t="s">
        <v>71</v>
      </c>
      <c r="D39" s="25">
        <v>232438734.14999998</v>
      </c>
      <c r="E39" s="25">
        <v>0</v>
      </c>
      <c r="F39" s="25">
        <f t="shared" ref="F39:F42" si="17">+D39+E39</f>
        <v>232438734.14999998</v>
      </c>
      <c r="G39" s="25">
        <v>146307879.69000003</v>
      </c>
      <c r="H39" s="25">
        <v>145982766.90000013</v>
      </c>
      <c r="I39" s="25">
        <f t="shared" ref="I39:I42" si="18">+F39-G39</f>
        <v>86130854.459999949</v>
      </c>
    </row>
    <row r="40" spans="1:9" s="26" customFormat="1" x14ac:dyDescent="0.25">
      <c r="A40" s="23" t="s">
        <v>72</v>
      </c>
      <c r="B40" s="23">
        <v>3</v>
      </c>
      <c r="C40" s="24" t="s">
        <v>73</v>
      </c>
      <c r="D40" s="25">
        <v>41017566.400000006</v>
      </c>
      <c r="E40" s="25">
        <v>0</v>
      </c>
      <c r="F40" s="25">
        <f t="shared" si="17"/>
        <v>41017566.400000006</v>
      </c>
      <c r="G40" s="25">
        <v>16959334.420000002</v>
      </c>
      <c r="H40" s="25">
        <v>17395961.600000001</v>
      </c>
      <c r="I40" s="25">
        <f t="shared" si="18"/>
        <v>24058231.980000004</v>
      </c>
    </row>
    <row r="41" spans="1:9" s="26" customFormat="1" x14ac:dyDescent="0.25">
      <c r="A41" s="23" t="s">
        <v>74</v>
      </c>
      <c r="B41" s="23">
        <v>3</v>
      </c>
      <c r="C41" s="24" t="s">
        <v>75</v>
      </c>
      <c r="D41" s="25">
        <v>22464947.550000004</v>
      </c>
      <c r="E41" s="25">
        <v>0</v>
      </c>
      <c r="F41" s="25">
        <f t="shared" si="17"/>
        <v>22464947.550000004</v>
      </c>
      <c r="G41" s="25">
        <v>36211978.950000003</v>
      </c>
      <c r="H41" s="25">
        <v>36269718.110000007</v>
      </c>
      <c r="I41" s="25">
        <f t="shared" si="18"/>
        <v>-13747031.399999999</v>
      </c>
    </row>
    <row r="42" spans="1:9" s="26" customFormat="1" hidden="1" x14ac:dyDescent="0.25">
      <c r="A42" s="23" t="s">
        <v>76</v>
      </c>
      <c r="B42" s="23">
        <v>3</v>
      </c>
      <c r="C42" s="24" t="s">
        <v>77</v>
      </c>
      <c r="D42" s="25">
        <v>0</v>
      </c>
      <c r="E42" s="25">
        <v>0</v>
      </c>
      <c r="F42" s="25">
        <f t="shared" si="17"/>
        <v>0</v>
      </c>
      <c r="G42" s="25">
        <v>0</v>
      </c>
      <c r="H42" s="25">
        <v>0</v>
      </c>
      <c r="I42" s="25">
        <f t="shared" si="18"/>
        <v>0</v>
      </c>
    </row>
    <row r="43" spans="1:9" s="22" customFormat="1" x14ac:dyDescent="0.25">
      <c r="A43" s="18" t="s">
        <v>78</v>
      </c>
      <c r="B43" s="18">
        <v>2</v>
      </c>
      <c r="C43" s="19" t="s">
        <v>79</v>
      </c>
      <c r="D43" s="20">
        <v>723022953.82000017</v>
      </c>
      <c r="E43" s="20">
        <v>0</v>
      </c>
      <c r="F43" s="20">
        <f t="shared" ref="F43:I43" si="19">SUM(F44:F48)</f>
        <v>723022953.82000017</v>
      </c>
      <c r="G43" s="20">
        <v>268004723.09000015</v>
      </c>
      <c r="H43" s="20">
        <v>221024062.10999998</v>
      </c>
      <c r="I43" s="20">
        <f t="shared" si="19"/>
        <v>455018230.73000008</v>
      </c>
    </row>
    <row r="44" spans="1:9" s="26" customFormat="1" x14ac:dyDescent="0.25">
      <c r="A44" s="23" t="s">
        <v>80</v>
      </c>
      <c r="B44" s="23">
        <v>3</v>
      </c>
      <c r="C44" s="24" t="s">
        <v>81</v>
      </c>
      <c r="D44" s="25">
        <v>33624764.069999993</v>
      </c>
      <c r="E44" s="25">
        <v>0</v>
      </c>
      <c r="F44" s="25">
        <f t="shared" ref="F44:F48" si="20">+D44+E44</f>
        <v>33624764.069999993</v>
      </c>
      <c r="G44" s="25">
        <v>13377534.939999998</v>
      </c>
      <c r="H44" s="25">
        <v>13648734.159999996</v>
      </c>
      <c r="I44" s="25">
        <f t="shared" ref="I44:I48" si="21">+F44-G44</f>
        <v>20247229.129999995</v>
      </c>
    </row>
    <row r="45" spans="1:9" s="26" customFormat="1" hidden="1" x14ac:dyDescent="0.25">
      <c r="A45" s="23" t="s">
        <v>82</v>
      </c>
      <c r="B45" s="23">
        <v>3</v>
      </c>
      <c r="C45" s="24" t="s">
        <v>83</v>
      </c>
      <c r="D45" s="25">
        <v>0</v>
      </c>
      <c r="E45" s="25">
        <v>0</v>
      </c>
      <c r="F45" s="25">
        <f t="shared" si="20"/>
        <v>0</v>
      </c>
      <c r="G45" s="25">
        <v>0</v>
      </c>
      <c r="H45" s="25">
        <v>0</v>
      </c>
      <c r="I45" s="25">
        <f t="shared" si="21"/>
        <v>0</v>
      </c>
    </row>
    <row r="46" spans="1:9" s="26" customFormat="1" x14ac:dyDescent="0.25">
      <c r="A46" s="23" t="s">
        <v>84</v>
      </c>
      <c r="B46" s="23">
        <v>3</v>
      </c>
      <c r="C46" s="24" t="s">
        <v>85</v>
      </c>
      <c r="D46" s="25">
        <v>55545539.619999997</v>
      </c>
      <c r="E46" s="25">
        <v>0</v>
      </c>
      <c r="F46" s="25">
        <f t="shared" si="20"/>
        <v>55545539.619999997</v>
      </c>
      <c r="G46" s="25">
        <v>27824064.580000002</v>
      </c>
      <c r="H46" s="25">
        <v>14938293.969999999</v>
      </c>
      <c r="I46" s="25">
        <f t="shared" si="21"/>
        <v>27721475.039999995</v>
      </c>
    </row>
    <row r="47" spans="1:9" s="26" customFormat="1" x14ac:dyDescent="0.25">
      <c r="A47" s="23" t="s">
        <v>86</v>
      </c>
      <c r="B47" s="23">
        <v>3</v>
      </c>
      <c r="C47" s="24" t="s">
        <v>87</v>
      </c>
      <c r="D47" s="25">
        <v>6867251.3699999992</v>
      </c>
      <c r="E47" s="25">
        <v>0</v>
      </c>
      <c r="F47" s="25">
        <f t="shared" si="20"/>
        <v>6867251.3699999992</v>
      </c>
      <c r="G47" s="25">
        <v>5140741.1100000003</v>
      </c>
      <c r="H47" s="25">
        <v>5179277.2299999986</v>
      </c>
      <c r="I47" s="25">
        <f t="shared" si="21"/>
        <v>1726510.2599999988</v>
      </c>
    </row>
    <row r="48" spans="1:9" s="26" customFormat="1" x14ac:dyDescent="0.25">
      <c r="A48" s="23" t="s">
        <v>88</v>
      </c>
      <c r="B48" s="23">
        <v>3</v>
      </c>
      <c r="C48" s="24" t="s">
        <v>89</v>
      </c>
      <c r="D48" s="25">
        <v>626985398.76000023</v>
      </c>
      <c r="E48" s="25">
        <v>0</v>
      </c>
      <c r="F48" s="25">
        <f t="shared" si="20"/>
        <v>626985398.76000023</v>
      </c>
      <c r="G48" s="25">
        <v>221662382.46000016</v>
      </c>
      <c r="H48" s="25">
        <v>187257756.75</v>
      </c>
      <c r="I48" s="25">
        <f t="shared" si="21"/>
        <v>405323016.30000007</v>
      </c>
    </row>
    <row r="49" spans="1:9" s="26" customFormat="1" x14ac:dyDescent="0.25">
      <c r="A49" s="23"/>
      <c r="B49" s="23" t="s">
        <v>14</v>
      </c>
      <c r="C49" s="24"/>
      <c r="D49" s="25"/>
      <c r="E49" s="25"/>
      <c r="F49" s="25"/>
      <c r="G49" s="25"/>
      <c r="H49" s="25"/>
      <c r="I49" s="27" t="s">
        <v>14</v>
      </c>
    </row>
    <row r="50" spans="1:9" s="21" customFormat="1" x14ac:dyDescent="0.25">
      <c r="A50" s="18">
        <v>2</v>
      </c>
      <c r="B50" s="18">
        <v>1</v>
      </c>
      <c r="C50" s="19" t="s">
        <v>90</v>
      </c>
      <c r="D50" s="20">
        <v>904079450.42000008</v>
      </c>
      <c r="E50" s="20">
        <v>1816562.94</v>
      </c>
      <c r="F50" s="20">
        <f t="shared" ref="F50:I50" si="22">SUM(F51,F58,F66,F72,F77,F84,F94)</f>
        <v>905896013.36000013</v>
      </c>
      <c r="G50" s="20">
        <v>288433045.56</v>
      </c>
      <c r="H50" s="20">
        <v>266646726.47999999</v>
      </c>
      <c r="I50" s="20">
        <f t="shared" si="22"/>
        <v>617462967.79999995</v>
      </c>
    </row>
    <row r="51" spans="1:9" s="26" customFormat="1" x14ac:dyDescent="0.25">
      <c r="A51" s="18" t="s">
        <v>91</v>
      </c>
      <c r="B51" s="18">
        <v>2</v>
      </c>
      <c r="C51" s="19" t="s">
        <v>92</v>
      </c>
      <c r="D51" s="20">
        <v>391722966.05999994</v>
      </c>
      <c r="E51" s="20">
        <v>0</v>
      </c>
      <c r="F51" s="20">
        <f t="shared" ref="F51:I51" si="23">SUM(F52:F57)</f>
        <v>391722966.05999994</v>
      </c>
      <c r="G51" s="20">
        <v>113791760.69999999</v>
      </c>
      <c r="H51" s="20">
        <v>99866093.629999995</v>
      </c>
      <c r="I51" s="20">
        <f t="shared" si="23"/>
        <v>277931205.35999995</v>
      </c>
    </row>
    <row r="52" spans="1:9" s="26" customFormat="1" x14ac:dyDescent="0.25">
      <c r="A52" s="23" t="s">
        <v>93</v>
      </c>
      <c r="B52" s="23">
        <v>3</v>
      </c>
      <c r="C52" s="24" t="s">
        <v>94</v>
      </c>
      <c r="D52" s="25">
        <v>375303167.49999994</v>
      </c>
      <c r="E52" s="25">
        <v>0</v>
      </c>
      <c r="F52" s="25">
        <f t="shared" ref="F52:F57" si="24">+D52+E52</f>
        <v>375303167.49999994</v>
      </c>
      <c r="G52" s="25">
        <v>107744413.08</v>
      </c>
      <c r="H52" s="25">
        <v>93784866.209999993</v>
      </c>
      <c r="I52" s="25">
        <f t="shared" ref="I52:I57" si="25">+F52-G52</f>
        <v>267558754.41999996</v>
      </c>
    </row>
    <row r="53" spans="1:9" s="26" customFormat="1" hidden="1" x14ac:dyDescent="0.25">
      <c r="A53" s="23" t="s">
        <v>95</v>
      </c>
      <c r="B53" s="23">
        <v>3</v>
      </c>
      <c r="C53" s="24" t="s">
        <v>96</v>
      </c>
      <c r="D53" s="25">
        <v>0</v>
      </c>
      <c r="E53" s="25">
        <v>0</v>
      </c>
      <c r="F53" s="25">
        <f t="shared" si="24"/>
        <v>0</v>
      </c>
      <c r="G53" s="25">
        <v>0</v>
      </c>
      <c r="H53" s="25">
        <v>0</v>
      </c>
      <c r="I53" s="25">
        <f t="shared" si="25"/>
        <v>0</v>
      </c>
    </row>
    <row r="54" spans="1:9" s="26" customFormat="1" hidden="1" x14ac:dyDescent="0.25">
      <c r="A54" s="23" t="s">
        <v>97</v>
      </c>
      <c r="B54" s="23">
        <v>3</v>
      </c>
      <c r="C54" s="24" t="s">
        <v>98</v>
      </c>
      <c r="D54" s="25">
        <v>0</v>
      </c>
      <c r="E54" s="25">
        <v>0</v>
      </c>
      <c r="F54" s="25">
        <f t="shared" si="24"/>
        <v>0</v>
      </c>
      <c r="G54" s="25">
        <v>0</v>
      </c>
      <c r="H54" s="25">
        <v>0</v>
      </c>
      <c r="I54" s="25">
        <f t="shared" si="25"/>
        <v>0</v>
      </c>
    </row>
    <row r="55" spans="1:9" s="26" customFormat="1" x14ac:dyDescent="0.25">
      <c r="A55" s="23" t="s">
        <v>99</v>
      </c>
      <c r="B55" s="23">
        <v>3</v>
      </c>
      <c r="C55" s="24" t="s">
        <v>100</v>
      </c>
      <c r="D55" s="25">
        <v>1078624.3699999999</v>
      </c>
      <c r="E55" s="25">
        <v>0</v>
      </c>
      <c r="F55" s="25">
        <f t="shared" si="24"/>
        <v>1078624.3699999999</v>
      </c>
      <c r="G55" s="25">
        <v>245626.49000000002</v>
      </c>
      <c r="H55" s="25">
        <v>238936.50000000003</v>
      </c>
      <c r="I55" s="25">
        <f t="shared" si="25"/>
        <v>832997.87999999989</v>
      </c>
    </row>
    <row r="56" spans="1:9" s="26" customFormat="1" x14ac:dyDescent="0.25">
      <c r="A56" s="23" t="s">
        <v>101</v>
      </c>
      <c r="B56" s="23">
        <v>3</v>
      </c>
      <c r="C56" s="24" t="s">
        <v>102</v>
      </c>
      <c r="D56" s="25">
        <v>13323522.169999998</v>
      </c>
      <c r="E56" s="25">
        <v>0</v>
      </c>
      <c r="F56" s="25">
        <f t="shared" si="24"/>
        <v>13323522.169999998</v>
      </c>
      <c r="G56" s="25">
        <v>5096790.4100000011</v>
      </c>
      <c r="H56" s="25">
        <v>5093887.9400000013</v>
      </c>
      <c r="I56" s="25">
        <f t="shared" si="25"/>
        <v>8226731.759999997</v>
      </c>
    </row>
    <row r="57" spans="1:9" s="26" customFormat="1" x14ac:dyDescent="0.25">
      <c r="A57" s="23" t="s">
        <v>103</v>
      </c>
      <c r="B57" s="23">
        <v>3</v>
      </c>
      <c r="C57" s="24" t="s">
        <v>104</v>
      </c>
      <c r="D57" s="25">
        <v>2017652.02</v>
      </c>
      <c r="E57" s="25">
        <v>0</v>
      </c>
      <c r="F57" s="25">
        <f t="shared" si="24"/>
        <v>2017652.02</v>
      </c>
      <c r="G57" s="25">
        <v>704930.72</v>
      </c>
      <c r="H57" s="25">
        <v>748402.97999999986</v>
      </c>
      <c r="I57" s="25">
        <f t="shared" si="25"/>
        <v>1312721.3</v>
      </c>
    </row>
    <row r="58" spans="1:9" s="26" customFormat="1" x14ac:dyDescent="0.25">
      <c r="A58" s="18" t="s">
        <v>105</v>
      </c>
      <c r="B58" s="18">
        <v>2</v>
      </c>
      <c r="C58" s="19" t="s">
        <v>106</v>
      </c>
      <c r="D58" s="20">
        <v>151549720.20999998</v>
      </c>
      <c r="E58" s="20">
        <v>1816562.94</v>
      </c>
      <c r="F58" s="20">
        <f t="shared" ref="F58:I58" si="26">SUM(F59:F65)</f>
        <v>153366283.14999998</v>
      </c>
      <c r="G58" s="20">
        <v>61206173.570000008</v>
      </c>
      <c r="H58" s="20">
        <v>56827578.530000001</v>
      </c>
      <c r="I58" s="20">
        <f t="shared" si="26"/>
        <v>92160109.579999954</v>
      </c>
    </row>
    <row r="59" spans="1:9" s="26" customFormat="1" x14ac:dyDescent="0.25">
      <c r="A59" s="23" t="s">
        <v>107</v>
      </c>
      <c r="B59" s="23">
        <v>3</v>
      </c>
      <c r="C59" s="24" t="s">
        <v>108</v>
      </c>
      <c r="D59" s="25">
        <v>33992228.929999992</v>
      </c>
      <c r="E59" s="25">
        <v>0</v>
      </c>
      <c r="F59" s="25">
        <f t="shared" ref="F59:F65" si="27">+D59+E59</f>
        <v>33992228.929999992</v>
      </c>
      <c r="G59" s="25">
        <v>11722799.219999997</v>
      </c>
      <c r="H59" s="25">
        <v>11178911.419999994</v>
      </c>
      <c r="I59" s="25">
        <f t="shared" ref="I59:I65" si="28">+F59-G59</f>
        <v>22269429.709999993</v>
      </c>
    </row>
    <row r="60" spans="1:9" s="26" customFormat="1" hidden="1" x14ac:dyDescent="0.25">
      <c r="A60" s="23" t="s">
        <v>109</v>
      </c>
      <c r="B60" s="23">
        <v>3</v>
      </c>
      <c r="C60" s="24" t="s">
        <v>110</v>
      </c>
      <c r="D60" s="25">
        <v>0</v>
      </c>
      <c r="E60" s="25">
        <v>0</v>
      </c>
      <c r="F60" s="25">
        <f t="shared" si="27"/>
        <v>0</v>
      </c>
      <c r="G60" s="25">
        <v>0</v>
      </c>
      <c r="H60" s="25">
        <v>0</v>
      </c>
      <c r="I60" s="25">
        <f t="shared" si="28"/>
        <v>0</v>
      </c>
    </row>
    <row r="61" spans="1:9" s="26" customFormat="1" x14ac:dyDescent="0.25">
      <c r="A61" s="23" t="s">
        <v>111</v>
      </c>
      <c r="B61" s="23">
        <v>3</v>
      </c>
      <c r="C61" s="24" t="s">
        <v>112</v>
      </c>
      <c r="D61" s="25">
        <v>19807138.380000003</v>
      </c>
      <c r="E61" s="25">
        <v>1816562.94</v>
      </c>
      <c r="F61" s="25">
        <f t="shared" si="27"/>
        <v>21623701.320000004</v>
      </c>
      <c r="G61" s="25">
        <v>9089146.1899999995</v>
      </c>
      <c r="H61" s="25">
        <v>9086845.0399999991</v>
      </c>
      <c r="I61" s="25">
        <f t="shared" si="28"/>
        <v>12534555.130000005</v>
      </c>
    </row>
    <row r="62" spans="1:9" s="26" customFormat="1" x14ac:dyDescent="0.25">
      <c r="A62" s="23" t="s">
        <v>113</v>
      </c>
      <c r="B62" s="23">
        <v>3</v>
      </c>
      <c r="C62" s="24" t="s">
        <v>114</v>
      </c>
      <c r="D62" s="25">
        <v>12594023.419999998</v>
      </c>
      <c r="E62" s="25">
        <v>0</v>
      </c>
      <c r="F62" s="25">
        <f t="shared" si="27"/>
        <v>12594023.419999998</v>
      </c>
      <c r="G62" s="25">
        <v>4178832.62</v>
      </c>
      <c r="H62" s="25">
        <v>4139753.69</v>
      </c>
      <c r="I62" s="25">
        <f t="shared" si="28"/>
        <v>8415190.799999997</v>
      </c>
    </row>
    <row r="63" spans="1:9" s="26" customFormat="1" x14ac:dyDescent="0.25">
      <c r="A63" s="23" t="s">
        <v>115</v>
      </c>
      <c r="B63" s="23">
        <v>3</v>
      </c>
      <c r="C63" s="24" t="s">
        <v>116</v>
      </c>
      <c r="D63" s="25">
        <v>6500000</v>
      </c>
      <c r="E63" s="25">
        <v>0</v>
      </c>
      <c r="F63" s="25">
        <f t="shared" si="27"/>
        <v>6500000</v>
      </c>
      <c r="G63" s="25">
        <v>0</v>
      </c>
      <c r="H63" s="25">
        <v>0</v>
      </c>
      <c r="I63" s="25">
        <f t="shared" si="28"/>
        <v>6500000</v>
      </c>
    </row>
    <row r="64" spans="1:9" s="26" customFormat="1" x14ac:dyDescent="0.25">
      <c r="A64" s="23" t="s">
        <v>117</v>
      </c>
      <c r="B64" s="23">
        <v>3</v>
      </c>
      <c r="C64" s="24" t="s">
        <v>118</v>
      </c>
      <c r="D64" s="25">
        <v>78656329.479999974</v>
      </c>
      <c r="E64" s="25">
        <v>0</v>
      </c>
      <c r="F64" s="25">
        <f t="shared" si="27"/>
        <v>78656329.479999974</v>
      </c>
      <c r="G64" s="25">
        <v>36215395.540000007</v>
      </c>
      <c r="H64" s="25">
        <v>32422068.38000001</v>
      </c>
      <c r="I64" s="25">
        <f t="shared" si="28"/>
        <v>42440933.939999968</v>
      </c>
    </row>
    <row r="65" spans="1:9" s="26" customFormat="1" ht="13.5" hidden="1" customHeight="1" x14ac:dyDescent="0.25">
      <c r="A65" s="23" t="s">
        <v>119</v>
      </c>
      <c r="B65" s="23">
        <v>3</v>
      </c>
      <c r="C65" s="24" t="s">
        <v>120</v>
      </c>
      <c r="D65" s="25">
        <v>0</v>
      </c>
      <c r="E65" s="25">
        <v>0</v>
      </c>
      <c r="F65" s="25">
        <f t="shared" si="27"/>
        <v>0</v>
      </c>
      <c r="G65" s="25">
        <v>0</v>
      </c>
      <c r="H65" s="25">
        <v>0</v>
      </c>
      <c r="I65" s="25">
        <f t="shared" si="28"/>
        <v>0</v>
      </c>
    </row>
    <row r="66" spans="1:9" s="26" customFormat="1" x14ac:dyDescent="0.25">
      <c r="A66" s="18" t="s">
        <v>121</v>
      </c>
      <c r="B66" s="18">
        <v>2</v>
      </c>
      <c r="C66" s="19" t="s">
        <v>122</v>
      </c>
      <c r="D66" s="20">
        <v>84565244.800000027</v>
      </c>
      <c r="E66" s="20">
        <v>0</v>
      </c>
      <c r="F66" s="20">
        <f t="shared" ref="F66:I66" si="29">SUM(F67:F71)</f>
        <v>84565244.800000027</v>
      </c>
      <c r="G66" s="20">
        <v>32047666.140000004</v>
      </c>
      <c r="H66" s="20">
        <v>31408095.849999998</v>
      </c>
      <c r="I66" s="20">
        <f t="shared" si="29"/>
        <v>52517578.660000026</v>
      </c>
    </row>
    <row r="67" spans="1:9" s="26" customFormat="1" x14ac:dyDescent="0.25">
      <c r="A67" s="23" t="s">
        <v>123</v>
      </c>
      <c r="B67" s="23">
        <v>3</v>
      </c>
      <c r="C67" s="24" t="s">
        <v>124</v>
      </c>
      <c r="D67" s="25">
        <v>84565244.800000027</v>
      </c>
      <c r="E67" s="25">
        <v>0</v>
      </c>
      <c r="F67" s="25">
        <f t="shared" ref="F67:F71" si="30">+D67+E67</f>
        <v>84565244.800000027</v>
      </c>
      <c r="G67" s="25">
        <v>32047666.140000004</v>
      </c>
      <c r="H67" s="25">
        <v>31408095.849999998</v>
      </c>
      <c r="I67" s="25">
        <f t="shared" ref="I67:I71" si="31">+F67-G67</f>
        <v>52517578.660000026</v>
      </c>
    </row>
    <row r="68" spans="1:9" s="26" customFormat="1" hidden="1" x14ac:dyDescent="0.25">
      <c r="A68" s="23" t="s">
        <v>125</v>
      </c>
      <c r="B68" s="23">
        <v>3</v>
      </c>
      <c r="C68" s="24" t="s">
        <v>126</v>
      </c>
      <c r="D68" s="25">
        <v>0</v>
      </c>
      <c r="E68" s="25">
        <v>0</v>
      </c>
      <c r="F68" s="25">
        <f t="shared" si="30"/>
        <v>0</v>
      </c>
      <c r="G68" s="25">
        <v>0</v>
      </c>
      <c r="H68" s="25">
        <v>0</v>
      </c>
      <c r="I68" s="25">
        <f t="shared" si="31"/>
        <v>0</v>
      </c>
    </row>
    <row r="69" spans="1:9" s="26" customFormat="1" hidden="1" x14ac:dyDescent="0.25">
      <c r="A69" s="23" t="s">
        <v>127</v>
      </c>
      <c r="B69" s="23">
        <v>3</v>
      </c>
      <c r="C69" s="24" t="s">
        <v>128</v>
      </c>
      <c r="D69" s="25">
        <v>0</v>
      </c>
      <c r="E69" s="25">
        <v>0</v>
      </c>
      <c r="F69" s="25">
        <f t="shared" si="30"/>
        <v>0</v>
      </c>
      <c r="G69" s="25">
        <v>0</v>
      </c>
      <c r="H69" s="25">
        <v>0</v>
      </c>
      <c r="I69" s="25">
        <f t="shared" si="31"/>
        <v>0</v>
      </c>
    </row>
    <row r="70" spans="1:9" s="26" customFormat="1" hidden="1" x14ac:dyDescent="0.25">
      <c r="A70" s="23" t="s">
        <v>129</v>
      </c>
      <c r="B70" s="23">
        <v>3</v>
      </c>
      <c r="C70" s="24" t="s">
        <v>130</v>
      </c>
      <c r="D70" s="25">
        <v>0</v>
      </c>
      <c r="E70" s="25">
        <v>0</v>
      </c>
      <c r="F70" s="25">
        <f t="shared" si="30"/>
        <v>0</v>
      </c>
      <c r="G70" s="25">
        <v>0</v>
      </c>
      <c r="H70" s="25">
        <v>0</v>
      </c>
      <c r="I70" s="25">
        <f t="shared" si="31"/>
        <v>0</v>
      </c>
    </row>
    <row r="71" spans="1:9" s="26" customFormat="1" hidden="1" x14ac:dyDescent="0.25">
      <c r="A71" s="23" t="s">
        <v>131</v>
      </c>
      <c r="B71" s="23">
        <v>3</v>
      </c>
      <c r="C71" s="24" t="s">
        <v>132</v>
      </c>
      <c r="D71" s="25">
        <v>0</v>
      </c>
      <c r="E71" s="25">
        <v>0</v>
      </c>
      <c r="F71" s="25">
        <f t="shared" si="30"/>
        <v>0</v>
      </c>
      <c r="G71" s="25">
        <v>0</v>
      </c>
      <c r="H71" s="25">
        <v>0</v>
      </c>
      <c r="I71" s="25">
        <f t="shared" si="31"/>
        <v>0</v>
      </c>
    </row>
    <row r="72" spans="1:9" s="26" customFormat="1" x14ac:dyDescent="0.25">
      <c r="A72" s="18" t="s">
        <v>133</v>
      </c>
      <c r="B72" s="18">
        <v>2</v>
      </c>
      <c r="C72" s="19" t="s">
        <v>134</v>
      </c>
      <c r="D72" s="20">
        <v>19840513.439999998</v>
      </c>
      <c r="E72" s="20">
        <v>0</v>
      </c>
      <c r="F72" s="20">
        <f t="shared" ref="F72:I72" si="32">SUM(F73:F76)</f>
        <v>19840513.439999998</v>
      </c>
      <c r="G72" s="20">
        <v>8108936.3700000001</v>
      </c>
      <c r="H72" s="20">
        <v>8187872.2599999998</v>
      </c>
      <c r="I72" s="20">
        <f t="shared" si="32"/>
        <v>11731577.069999997</v>
      </c>
    </row>
    <row r="73" spans="1:9" s="26" customFormat="1" x14ac:dyDescent="0.25">
      <c r="A73" s="23" t="s">
        <v>135</v>
      </c>
      <c r="B73" s="23">
        <v>3</v>
      </c>
      <c r="C73" s="24" t="s">
        <v>136</v>
      </c>
      <c r="D73" s="25">
        <v>15056362.849999998</v>
      </c>
      <c r="E73" s="25">
        <v>0</v>
      </c>
      <c r="F73" s="25">
        <f t="shared" ref="F73:F76" si="33">+D73+E73</f>
        <v>15056362.849999998</v>
      </c>
      <c r="G73" s="25">
        <v>6261446.8100000005</v>
      </c>
      <c r="H73" s="25">
        <v>6439380.0099999998</v>
      </c>
      <c r="I73" s="25">
        <f t="shared" ref="I73:I76" si="34">+F73-G73</f>
        <v>8794916.0399999972</v>
      </c>
    </row>
    <row r="74" spans="1:9" s="26" customFormat="1" x14ac:dyDescent="0.25">
      <c r="A74" s="23" t="s">
        <v>137</v>
      </c>
      <c r="B74" s="23">
        <v>3</v>
      </c>
      <c r="C74" s="24" t="s">
        <v>138</v>
      </c>
      <c r="D74" s="25">
        <v>4784150.59</v>
      </c>
      <c r="E74" s="25">
        <v>0</v>
      </c>
      <c r="F74" s="25">
        <f t="shared" si="33"/>
        <v>4784150.59</v>
      </c>
      <c r="G74" s="25">
        <v>1847489.5599999998</v>
      </c>
      <c r="H74" s="25">
        <v>1748492.2499999998</v>
      </c>
      <c r="I74" s="25">
        <f t="shared" si="34"/>
        <v>2936661.0300000003</v>
      </c>
    </row>
    <row r="75" spans="1:9" s="26" customFormat="1" hidden="1" x14ac:dyDescent="0.25">
      <c r="A75" s="23" t="s">
        <v>139</v>
      </c>
      <c r="B75" s="23">
        <v>3</v>
      </c>
      <c r="C75" s="24" t="s">
        <v>140</v>
      </c>
      <c r="D75" s="25">
        <v>0</v>
      </c>
      <c r="E75" s="25">
        <v>0</v>
      </c>
      <c r="F75" s="25">
        <f t="shared" si="33"/>
        <v>0</v>
      </c>
      <c r="G75" s="25">
        <v>0</v>
      </c>
      <c r="H75" s="25">
        <v>0</v>
      </c>
      <c r="I75" s="25">
        <f t="shared" si="34"/>
        <v>0</v>
      </c>
    </row>
    <row r="76" spans="1:9" s="26" customFormat="1" hidden="1" x14ac:dyDescent="0.25">
      <c r="A76" s="23" t="s">
        <v>141</v>
      </c>
      <c r="B76" s="23">
        <v>3</v>
      </c>
      <c r="C76" s="24" t="s">
        <v>142</v>
      </c>
      <c r="D76" s="25">
        <v>0</v>
      </c>
      <c r="E76" s="25">
        <v>0</v>
      </c>
      <c r="F76" s="25">
        <f t="shared" si="33"/>
        <v>0</v>
      </c>
      <c r="G76" s="25">
        <v>0</v>
      </c>
      <c r="H76" s="25">
        <v>0</v>
      </c>
      <c r="I76" s="25">
        <f t="shared" si="34"/>
        <v>0</v>
      </c>
    </row>
    <row r="77" spans="1:9" s="26" customFormat="1" x14ac:dyDescent="0.25">
      <c r="A77" s="18" t="s">
        <v>143</v>
      </c>
      <c r="B77" s="18">
        <v>2</v>
      </c>
      <c r="C77" s="19" t="s">
        <v>144</v>
      </c>
      <c r="D77" s="20">
        <v>32055538.73</v>
      </c>
      <c r="E77" s="20">
        <v>0</v>
      </c>
      <c r="F77" s="20">
        <f t="shared" ref="F77:I77" si="35">SUM(F78:F83)</f>
        <v>32055538.73</v>
      </c>
      <c r="G77" s="20">
        <v>9464444.1899999976</v>
      </c>
      <c r="H77" s="20">
        <v>9270262.0000000019</v>
      </c>
      <c r="I77" s="20">
        <f t="shared" si="35"/>
        <v>22591094.540000003</v>
      </c>
    </row>
    <row r="78" spans="1:9" s="26" customFormat="1" x14ac:dyDescent="0.25">
      <c r="A78" s="23" t="s">
        <v>145</v>
      </c>
      <c r="B78" s="23">
        <v>3</v>
      </c>
      <c r="C78" s="24" t="s">
        <v>146</v>
      </c>
      <c r="D78" s="25">
        <v>32055538.73</v>
      </c>
      <c r="E78" s="25">
        <v>0</v>
      </c>
      <c r="F78" s="25">
        <f t="shared" ref="F78:F83" si="36">+D78+E78</f>
        <v>32055538.73</v>
      </c>
      <c r="G78" s="25">
        <v>9464444.1899999976</v>
      </c>
      <c r="H78" s="25">
        <v>9270262.0000000019</v>
      </c>
      <c r="I78" s="25">
        <f t="shared" ref="I78:I83" si="37">+F78-G78</f>
        <v>22591094.540000003</v>
      </c>
    </row>
    <row r="79" spans="1:9" s="26" customFormat="1" hidden="1" x14ac:dyDescent="0.25">
      <c r="A79" s="23" t="s">
        <v>147</v>
      </c>
      <c r="B79" s="23">
        <v>3</v>
      </c>
      <c r="C79" s="24" t="s">
        <v>148</v>
      </c>
      <c r="D79" s="25">
        <v>0</v>
      </c>
      <c r="E79" s="25">
        <v>0</v>
      </c>
      <c r="F79" s="25">
        <f t="shared" si="36"/>
        <v>0</v>
      </c>
      <c r="G79" s="25">
        <v>0</v>
      </c>
      <c r="H79" s="25">
        <v>0</v>
      </c>
      <c r="I79" s="25">
        <f t="shared" si="37"/>
        <v>0</v>
      </c>
    </row>
    <row r="80" spans="1:9" s="26" customFormat="1" hidden="1" x14ac:dyDescent="0.25">
      <c r="A80" s="23" t="s">
        <v>149</v>
      </c>
      <c r="B80" s="23">
        <v>3</v>
      </c>
      <c r="C80" s="24" t="s">
        <v>150</v>
      </c>
      <c r="D80" s="25">
        <v>0</v>
      </c>
      <c r="E80" s="25">
        <v>0</v>
      </c>
      <c r="F80" s="25">
        <f t="shared" si="36"/>
        <v>0</v>
      </c>
      <c r="G80" s="25">
        <v>0</v>
      </c>
      <c r="H80" s="25">
        <v>0</v>
      </c>
      <c r="I80" s="25">
        <f t="shared" si="37"/>
        <v>0</v>
      </c>
    </row>
    <row r="81" spans="1:9" s="26" customFormat="1" hidden="1" x14ac:dyDescent="0.25">
      <c r="A81" s="23" t="s">
        <v>151</v>
      </c>
      <c r="B81" s="23">
        <v>3</v>
      </c>
      <c r="C81" s="24" t="s">
        <v>152</v>
      </c>
      <c r="D81" s="25">
        <v>0</v>
      </c>
      <c r="E81" s="25">
        <v>0</v>
      </c>
      <c r="F81" s="25">
        <f t="shared" si="36"/>
        <v>0</v>
      </c>
      <c r="G81" s="25">
        <v>0</v>
      </c>
      <c r="H81" s="25">
        <v>0</v>
      </c>
      <c r="I81" s="25">
        <f t="shared" si="37"/>
        <v>0</v>
      </c>
    </row>
    <row r="82" spans="1:9" s="26" customFormat="1" hidden="1" x14ac:dyDescent="0.25">
      <c r="A82" s="23" t="s">
        <v>153</v>
      </c>
      <c r="B82" s="23">
        <v>3</v>
      </c>
      <c r="C82" s="24" t="s">
        <v>154</v>
      </c>
      <c r="D82" s="25">
        <v>0</v>
      </c>
      <c r="E82" s="25">
        <v>0</v>
      </c>
      <c r="F82" s="25">
        <f t="shared" si="36"/>
        <v>0</v>
      </c>
      <c r="G82" s="25">
        <v>0</v>
      </c>
      <c r="H82" s="25">
        <v>0</v>
      </c>
      <c r="I82" s="25">
        <f t="shared" si="37"/>
        <v>0</v>
      </c>
    </row>
    <row r="83" spans="1:9" s="26" customFormat="1" hidden="1" x14ac:dyDescent="0.25">
      <c r="A83" s="23" t="s">
        <v>155</v>
      </c>
      <c r="B83" s="23">
        <v>3</v>
      </c>
      <c r="C83" s="24" t="s">
        <v>156</v>
      </c>
      <c r="D83" s="25">
        <v>0</v>
      </c>
      <c r="E83" s="25">
        <v>0</v>
      </c>
      <c r="F83" s="25">
        <f t="shared" si="36"/>
        <v>0</v>
      </c>
      <c r="G83" s="25">
        <v>0</v>
      </c>
      <c r="H83" s="25">
        <v>0</v>
      </c>
      <c r="I83" s="25">
        <f t="shared" si="37"/>
        <v>0</v>
      </c>
    </row>
    <row r="84" spans="1:9" s="26" customFormat="1" x14ac:dyDescent="0.25">
      <c r="A84" s="18" t="s">
        <v>157</v>
      </c>
      <c r="B84" s="18">
        <v>2</v>
      </c>
      <c r="C84" s="19" t="s">
        <v>158</v>
      </c>
      <c r="D84" s="20">
        <v>224345467.18000007</v>
      </c>
      <c r="E84" s="20">
        <v>0</v>
      </c>
      <c r="F84" s="20">
        <f t="shared" ref="F84:I84" si="38">SUM(F85:F93)</f>
        <v>224345467.18000007</v>
      </c>
      <c r="G84" s="20">
        <v>63814064.590000004</v>
      </c>
      <c r="H84" s="20">
        <v>61086824.210000008</v>
      </c>
      <c r="I84" s="20">
        <f t="shared" si="38"/>
        <v>160531402.59000003</v>
      </c>
    </row>
    <row r="85" spans="1:9" s="26" customFormat="1" hidden="1" x14ac:dyDescent="0.25">
      <c r="A85" s="23" t="s">
        <v>159</v>
      </c>
      <c r="B85" s="23">
        <v>3</v>
      </c>
      <c r="C85" s="24" t="s">
        <v>160</v>
      </c>
      <c r="D85" s="25">
        <v>0</v>
      </c>
      <c r="E85" s="25">
        <v>0</v>
      </c>
      <c r="F85" s="25">
        <f t="shared" ref="F85:F93" si="39">+D85+E85</f>
        <v>0</v>
      </c>
      <c r="G85" s="25">
        <v>0</v>
      </c>
      <c r="H85" s="25">
        <v>0</v>
      </c>
      <c r="I85" s="25">
        <f t="shared" ref="I85:I93" si="40">+F85-G85</f>
        <v>0</v>
      </c>
    </row>
    <row r="86" spans="1:9" s="26" customFormat="1" x14ac:dyDescent="0.25">
      <c r="A86" s="23" t="s">
        <v>161</v>
      </c>
      <c r="B86" s="23">
        <v>3</v>
      </c>
      <c r="C86" s="24" t="s">
        <v>162</v>
      </c>
      <c r="D86" s="25">
        <v>173757.12</v>
      </c>
      <c r="E86" s="25">
        <v>0</v>
      </c>
      <c r="F86" s="25">
        <f t="shared" si="39"/>
        <v>173757.12</v>
      </c>
      <c r="G86" s="25">
        <v>0</v>
      </c>
      <c r="H86" s="25">
        <v>0</v>
      </c>
      <c r="I86" s="25">
        <f t="shared" si="40"/>
        <v>173757.12</v>
      </c>
    </row>
    <row r="87" spans="1:9" s="26" customFormat="1" hidden="1" x14ac:dyDescent="0.25">
      <c r="A87" s="23" t="s">
        <v>163</v>
      </c>
      <c r="B87" s="23">
        <v>3</v>
      </c>
      <c r="C87" s="24" t="s">
        <v>164</v>
      </c>
      <c r="D87" s="25">
        <v>0</v>
      </c>
      <c r="E87" s="25">
        <v>0</v>
      </c>
      <c r="F87" s="25">
        <f t="shared" si="39"/>
        <v>0</v>
      </c>
      <c r="G87" s="25">
        <v>0</v>
      </c>
      <c r="H87" s="25">
        <v>0</v>
      </c>
      <c r="I87" s="25">
        <f t="shared" si="40"/>
        <v>0</v>
      </c>
    </row>
    <row r="88" spans="1:9" s="26" customFormat="1" hidden="1" x14ac:dyDescent="0.25">
      <c r="A88" s="23" t="s">
        <v>165</v>
      </c>
      <c r="B88" s="23">
        <v>3</v>
      </c>
      <c r="C88" s="24" t="s">
        <v>166</v>
      </c>
      <c r="D88" s="25">
        <v>0</v>
      </c>
      <c r="E88" s="25">
        <v>0</v>
      </c>
      <c r="F88" s="25">
        <f t="shared" si="39"/>
        <v>0</v>
      </c>
      <c r="G88" s="25">
        <v>0</v>
      </c>
      <c r="H88" s="25">
        <v>0</v>
      </c>
      <c r="I88" s="25">
        <f t="shared" si="40"/>
        <v>0</v>
      </c>
    </row>
    <row r="89" spans="1:9" s="26" customFormat="1" hidden="1" x14ac:dyDescent="0.25">
      <c r="A89" s="23" t="s">
        <v>167</v>
      </c>
      <c r="B89" s="23">
        <v>3</v>
      </c>
      <c r="C89" s="24" t="s">
        <v>168</v>
      </c>
      <c r="D89" s="25">
        <v>0</v>
      </c>
      <c r="E89" s="25">
        <v>0</v>
      </c>
      <c r="F89" s="25">
        <f t="shared" si="39"/>
        <v>0</v>
      </c>
      <c r="G89" s="25">
        <v>0</v>
      </c>
      <c r="H89" s="25">
        <v>0</v>
      </c>
      <c r="I89" s="25">
        <f t="shared" si="40"/>
        <v>0</v>
      </c>
    </row>
    <row r="90" spans="1:9" s="26" customFormat="1" hidden="1" x14ac:dyDescent="0.25">
      <c r="A90" s="23" t="s">
        <v>169</v>
      </c>
      <c r="B90" s="23">
        <v>3</v>
      </c>
      <c r="C90" s="24" t="s">
        <v>170</v>
      </c>
      <c r="D90" s="25">
        <v>0</v>
      </c>
      <c r="E90" s="25">
        <v>0</v>
      </c>
      <c r="F90" s="25">
        <f t="shared" si="39"/>
        <v>0</v>
      </c>
      <c r="G90" s="25">
        <v>0</v>
      </c>
      <c r="H90" s="25">
        <v>0</v>
      </c>
      <c r="I90" s="25">
        <f t="shared" si="40"/>
        <v>0</v>
      </c>
    </row>
    <row r="91" spans="1:9" s="26" customFormat="1" x14ac:dyDescent="0.25">
      <c r="A91" s="23" t="s">
        <v>171</v>
      </c>
      <c r="B91" s="23">
        <v>3</v>
      </c>
      <c r="C91" s="24" t="s">
        <v>172</v>
      </c>
      <c r="D91" s="25">
        <v>223815.86</v>
      </c>
      <c r="E91" s="25">
        <v>0</v>
      </c>
      <c r="F91" s="25">
        <f t="shared" si="39"/>
        <v>223815.86</v>
      </c>
      <c r="G91" s="25">
        <v>239972.63</v>
      </c>
      <c r="H91" s="25">
        <v>259247.12999999998</v>
      </c>
      <c r="I91" s="25">
        <f t="shared" si="40"/>
        <v>-16156.770000000019</v>
      </c>
    </row>
    <row r="92" spans="1:9" s="26" customFormat="1" x14ac:dyDescent="0.25">
      <c r="A92" s="23" t="s">
        <v>173</v>
      </c>
      <c r="B92" s="23">
        <v>3</v>
      </c>
      <c r="C92" s="24" t="s">
        <v>174</v>
      </c>
      <c r="D92" s="25">
        <v>72140697.720000029</v>
      </c>
      <c r="E92" s="25">
        <v>0</v>
      </c>
      <c r="F92" s="25">
        <f t="shared" si="39"/>
        <v>72140697.720000029</v>
      </c>
      <c r="G92" s="25">
        <v>22594915.130000003</v>
      </c>
      <c r="H92" s="25">
        <v>20711577.950000007</v>
      </c>
      <c r="I92" s="25">
        <f t="shared" si="40"/>
        <v>49545782.590000026</v>
      </c>
    </row>
    <row r="93" spans="1:9" s="26" customFormat="1" x14ac:dyDescent="0.25">
      <c r="A93" s="23" t="s">
        <v>175</v>
      </c>
      <c r="B93" s="23">
        <v>3</v>
      </c>
      <c r="C93" s="24" t="s">
        <v>176</v>
      </c>
      <c r="D93" s="25">
        <v>151807196.48000002</v>
      </c>
      <c r="E93" s="25">
        <v>0</v>
      </c>
      <c r="F93" s="25">
        <f t="shared" si="39"/>
        <v>151807196.48000002</v>
      </c>
      <c r="G93" s="25">
        <v>40979176.829999998</v>
      </c>
      <c r="H93" s="25">
        <v>40115999.130000003</v>
      </c>
      <c r="I93" s="25">
        <f t="shared" si="40"/>
        <v>110828019.65000002</v>
      </c>
    </row>
    <row r="94" spans="1:9" s="26" customFormat="1" hidden="1" x14ac:dyDescent="0.25">
      <c r="A94" s="18" t="s">
        <v>177</v>
      </c>
      <c r="B94" s="18">
        <v>2</v>
      </c>
      <c r="C94" s="19" t="s">
        <v>178</v>
      </c>
      <c r="D94" s="20">
        <v>0</v>
      </c>
      <c r="E94" s="20">
        <v>0</v>
      </c>
      <c r="F94" s="20">
        <f t="shared" ref="F94:I94" si="41">SUM(F95)</f>
        <v>0</v>
      </c>
      <c r="G94" s="20">
        <v>0</v>
      </c>
      <c r="H94" s="20">
        <v>0</v>
      </c>
      <c r="I94" s="20">
        <f t="shared" si="41"/>
        <v>0</v>
      </c>
    </row>
    <row r="95" spans="1:9" s="26" customFormat="1" hidden="1" x14ac:dyDescent="0.25">
      <c r="A95" s="23" t="s">
        <v>179</v>
      </c>
      <c r="B95" s="23">
        <v>3</v>
      </c>
      <c r="C95" s="24" t="s">
        <v>180</v>
      </c>
      <c r="D95" s="25">
        <v>0</v>
      </c>
      <c r="E95" s="25">
        <v>0</v>
      </c>
      <c r="F95" s="25">
        <f>+D95+E95</f>
        <v>0</v>
      </c>
      <c r="G95" s="25">
        <v>0</v>
      </c>
      <c r="H95" s="25">
        <v>0</v>
      </c>
      <c r="I95" s="25">
        <f>+F95-G95</f>
        <v>0</v>
      </c>
    </row>
    <row r="96" spans="1:9" s="26" customFormat="1" x14ac:dyDescent="0.25">
      <c r="A96" s="23"/>
      <c r="B96" s="23" t="s">
        <v>14</v>
      </c>
      <c r="C96" s="24"/>
      <c r="D96" s="25"/>
      <c r="E96" s="25"/>
      <c r="F96" s="25"/>
      <c r="G96" s="25"/>
      <c r="H96" s="25"/>
      <c r="I96" s="27" t="s">
        <v>14</v>
      </c>
    </row>
    <row r="97" spans="1:9" s="21" customFormat="1" ht="30" x14ac:dyDescent="0.25">
      <c r="A97" s="18">
        <v>3</v>
      </c>
      <c r="B97" s="18">
        <v>1</v>
      </c>
      <c r="C97" s="28" t="s">
        <v>181</v>
      </c>
      <c r="D97" s="20">
        <v>122027320.38000003</v>
      </c>
      <c r="E97" s="20">
        <v>2586311.58</v>
      </c>
      <c r="F97" s="20">
        <f t="shared" ref="F97:I97" si="42">SUM(F98,F101,F108,F115,F119,F126,F128,F131,F136)</f>
        <v>124613631.96000001</v>
      </c>
      <c r="G97" s="20">
        <v>46636605.809999995</v>
      </c>
      <c r="H97" s="20">
        <v>25666763.930000003</v>
      </c>
      <c r="I97" s="20">
        <f t="shared" si="42"/>
        <v>77977026.150000006</v>
      </c>
    </row>
    <row r="98" spans="1:9" s="22" customFormat="1" x14ac:dyDescent="0.25">
      <c r="A98" s="18" t="s">
        <v>182</v>
      </c>
      <c r="B98" s="18">
        <v>2</v>
      </c>
      <c r="C98" s="19" t="s">
        <v>183</v>
      </c>
      <c r="D98" s="20">
        <v>33670824.460000001</v>
      </c>
      <c r="E98" s="20">
        <v>0</v>
      </c>
      <c r="F98" s="20">
        <f t="shared" ref="F98:I98" si="43">SUM(F99:F100)</f>
        <v>33670824.460000001</v>
      </c>
      <c r="G98" s="20">
        <v>11079620.4</v>
      </c>
      <c r="H98" s="20">
        <v>11049490.250000002</v>
      </c>
      <c r="I98" s="20">
        <f t="shared" si="43"/>
        <v>22591204.060000002</v>
      </c>
    </row>
    <row r="99" spans="1:9" s="26" customFormat="1" x14ac:dyDescent="0.25">
      <c r="A99" s="23" t="s">
        <v>184</v>
      </c>
      <c r="B99" s="23">
        <v>3</v>
      </c>
      <c r="C99" s="24" t="s">
        <v>185</v>
      </c>
      <c r="D99" s="25">
        <v>33670824.460000001</v>
      </c>
      <c r="E99" s="25">
        <v>0</v>
      </c>
      <c r="F99" s="25">
        <f t="shared" ref="F99:F100" si="44">+D99+E99</f>
        <v>33670824.460000001</v>
      </c>
      <c r="G99" s="25">
        <v>11079620.4</v>
      </c>
      <c r="H99" s="25">
        <v>11049490.250000002</v>
      </c>
      <c r="I99" s="25">
        <f t="shared" ref="I99:I100" si="45">+F99-G99</f>
        <v>22591204.060000002</v>
      </c>
    </row>
    <row r="100" spans="1:9" s="26" customFormat="1" hidden="1" x14ac:dyDescent="0.25">
      <c r="A100" s="23" t="s">
        <v>186</v>
      </c>
      <c r="B100" s="23">
        <v>3</v>
      </c>
      <c r="C100" s="24" t="s">
        <v>187</v>
      </c>
      <c r="D100" s="25">
        <v>0</v>
      </c>
      <c r="E100" s="25">
        <v>0</v>
      </c>
      <c r="F100" s="25">
        <f t="shared" si="44"/>
        <v>0</v>
      </c>
      <c r="G100" s="25">
        <v>0</v>
      </c>
      <c r="H100" s="25">
        <v>0</v>
      </c>
      <c r="I100" s="25">
        <f t="shared" si="45"/>
        <v>0</v>
      </c>
    </row>
    <row r="101" spans="1:9" s="22" customFormat="1" x14ac:dyDescent="0.25">
      <c r="A101" s="18" t="s">
        <v>188</v>
      </c>
      <c r="B101" s="18">
        <v>2</v>
      </c>
      <c r="C101" s="19" t="s">
        <v>189</v>
      </c>
      <c r="D101" s="20">
        <v>55752677.020000011</v>
      </c>
      <c r="E101" s="20">
        <v>2586311.58</v>
      </c>
      <c r="F101" s="20">
        <f t="shared" ref="F101:I101" si="46">SUM(F102:F107)</f>
        <v>58338988.600000009</v>
      </c>
      <c r="G101" s="20">
        <v>24347635.739999998</v>
      </c>
      <c r="H101" s="20">
        <v>3500601.8299999996</v>
      </c>
      <c r="I101" s="20">
        <f t="shared" si="46"/>
        <v>33991352.860000014</v>
      </c>
    </row>
    <row r="102" spans="1:9" s="26" customFormat="1" x14ac:dyDescent="0.25">
      <c r="A102" s="23" t="s">
        <v>190</v>
      </c>
      <c r="B102" s="23">
        <v>3</v>
      </c>
      <c r="C102" s="24" t="s">
        <v>191</v>
      </c>
      <c r="D102" s="25">
        <v>52752677.020000011</v>
      </c>
      <c r="E102" s="25">
        <v>2586311.58</v>
      </c>
      <c r="F102" s="25">
        <f t="shared" ref="F102:F107" si="47">+D102+E102</f>
        <v>55338988.600000009</v>
      </c>
      <c r="G102" s="25">
        <v>24160641.529999997</v>
      </c>
      <c r="H102" s="25">
        <v>3500601.8299999996</v>
      </c>
      <c r="I102" s="25">
        <f t="shared" ref="I102:I107" si="48">+F102-G102</f>
        <v>31178347.070000011</v>
      </c>
    </row>
    <row r="103" spans="1:9" s="26" customFormat="1" hidden="1" x14ac:dyDescent="0.25">
      <c r="A103" s="23" t="s">
        <v>192</v>
      </c>
      <c r="B103" s="23">
        <v>3</v>
      </c>
      <c r="C103" s="24" t="s">
        <v>193</v>
      </c>
      <c r="D103" s="25">
        <v>0</v>
      </c>
      <c r="E103" s="25">
        <v>0</v>
      </c>
      <c r="F103" s="25">
        <f t="shared" si="47"/>
        <v>0</v>
      </c>
      <c r="G103" s="25">
        <v>0</v>
      </c>
      <c r="H103" s="25">
        <v>0</v>
      </c>
      <c r="I103" s="25">
        <f t="shared" si="48"/>
        <v>0</v>
      </c>
    </row>
    <row r="104" spans="1:9" s="26" customFormat="1" x14ac:dyDescent="0.25">
      <c r="A104" s="23" t="s">
        <v>194</v>
      </c>
      <c r="B104" s="23">
        <v>3</v>
      </c>
      <c r="C104" s="24" t="s">
        <v>195</v>
      </c>
      <c r="D104" s="25">
        <v>2000000</v>
      </c>
      <c r="E104" s="25">
        <v>0</v>
      </c>
      <c r="F104" s="25">
        <f t="shared" si="47"/>
        <v>2000000</v>
      </c>
      <c r="G104" s="25">
        <v>186994.21</v>
      </c>
      <c r="H104" s="25">
        <v>0</v>
      </c>
      <c r="I104" s="25">
        <f t="shared" si="48"/>
        <v>1813005.79</v>
      </c>
    </row>
    <row r="105" spans="1:9" s="26" customFormat="1" hidden="1" x14ac:dyDescent="0.25">
      <c r="A105" s="23" t="s">
        <v>196</v>
      </c>
      <c r="B105" s="23">
        <v>3</v>
      </c>
      <c r="C105" s="24" t="s">
        <v>197</v>
      </c>
      <c r="D105" s="25">
        <v>0</v>
      </c>
      <c r="E105" s="25">
        <v>0</v>
      </c>
      <c r="F105" s="25">
        <f t="shared" si="47"/>
        <v>0</v>
      </c>
      <c r="G105" s="25">
        <v>0</v>
      </c>
      <c r="H105" s="25">
        <v>0</v>
      </c>
      <c r="I105" s="25">
        <f t="shared" si="48"/>
        <v>0</v>
      </c>
    </row>
    <row r="106" spans="1:9" s="26" customFormat="1" hidden="1" x14ac:dyDescent="0.25">
      <c r="A106" s="23" t="s">
        <v>198</v>
      </c>
      <c r="B106" s="23">
        <v>3</v>
      </c>
      <c r="C106" s="24" t="s">
        <v>199</v>
      </c>
      <c r="D106" s="25">
        <v>0</v>
      </c>
      <c r="E106" s="25">
        <v>0</v>
      </c>
      <c r="F106" s="25">
        <f t="shared" si="47"/>
        <v>0</v>
      </c>
      <c r="G106" s="25">
        <v>0</v>
      </c>
      <c r="H106" s="25">
        <v>0</v>
      </c>
      <c r="I106" s="25">
        <f t="shared" si="48"/>
        <v>0</v>
      </c>
    </row>
    <row r="107" spans="1:9" s="26" customFormat="1" x14ac:dyDescent="0.25">
      <c r="A107" s="23" t="s">
        <v>200</v>
      </c>
      <c r="B107" s="23">
        <v>3</v>
      </c>
      <c r="C107" s="24" t="s">
        <v>201</v>
      </c>
      <c r="D107" s="25">
        <v>1000000</v>
      </c>
      <c r="E107" s="25">
        <v>0</v>
      </c>
      <c r="F107" s="25">
        <f t="shared" si="47"/>
        <v>1000000</v>
      </c>
      <c r="G107" s="25">
        <v>0</v>
      </c>
      <c r="H107" s="25">
        <v>0</v>
      </c>
      <c r="I107" s="25">
        <f t="shared" si="48"/>
        <v>1000000</v>
      </c>
    </row>
    <row r="108" spans="1:9" s="22" customFormat="1" hidden="1" x14ac:dyDescent="0.25">
      <c r="A108" s="18" t="s">
        <v>202</v>
      </c>
      <c r="B108" s="18">
        <v>2</v>
      </c>
      <c r="C108" s="19" t="s">
        <v>203</v>
      </c>
      <c r="D108" s="20">
        <v>0</v>
      </c>
      <c r="E108" s="20">
        <v>0</v>
      </c>
      <c r="F108" s="20">
        <f t="shared" ref="F108:I108" si="49">SUM(F109:F114)</f>
        <v>0</v>
      </c>
      <c r="G108" s="20">
        <v>0</v>
      </c>
      <c r="H108" s="20">
        <v>0</v>
      </c>
      <c r="I108" s="20">
        <f t="shared" si="49"/>
        <v>0</v>
      </c>
    </row>
    <row r="109" spans="1:9" s="26" customFormat="1" hidden="1" x14ac:dyDescent="0.25">
      <c r="A109" s="23" t="s">
        <v>204</v>
      </c>
      <c r="B109" s="23">
        <v>3</v>
      </c>
      <c r="C109" s="24" t="s">
        <v>205</v>
      </c>
      <c r="D109" s="25">
        <v>0</v>
      </c>
      <c r="E109" s="25">
        <v>0</v>
      </c>
      <c r="F109" s="25">
        <f t="shared" ref="F109:F114" si="50">+D109+E109</f>
        <v>0</v>
      </c>
      <c r="G109" s="25">
        <v>0</v>
      </c>
      <c r="H109" s="25">
        <v>0</v>
      </c>
      <c r="I109" s="25">
        <f t="shared" ref="I109:I114" si="51">+F109-G109</f>
        <v>0</v>
      </c>
    </row>
    <row r="110" spans="1:9" s="26" customFormat="1" hidden="1" x14ac:dyDescent="0.25">
      <c r="A110" s="23" t="s">
        <v>206</v>
      </c>
      <c r="B110" s="23">
        <v>3</v>
      </c>
      <c r="C110" s="24" t="s">
        <v>207</v>
      </c>
      <c r="D110" s="25">
        <v>0</v>
      </c>
      <c r="E110" s="25">
        <v>0</v>
      </c>
      <c r="F110" s="25">
        <f t="shared" si="50"/>
        <v>0</v>
      </c>
      <c r="G110" s="25">
        <v>0</v>
      </c>
      <c r="H110" s="25">
        <v>0</v>
      </c>
      <c r="I110" s="25">
        <f t="shared" si="51"/>
        <v>0</v>
      </c>
    </row>
    <row r="111" spans="1:9" s="26" customFormat="1" hidden="1" x14ac:dyDescent="0.25">
      <c r="A111" s="23" t="s">
        <v>208</v>
      </c>
      <c r="B111" s="23">
        <v>3</v>
      </c>
      <c r="C111" s="24" t="s">
        <v>209</v>
      </c>
      <c r="D111" s="25">
        <v>0</v>
      </c>
      <c r="E111" s="25">
        <v>0</v>
      </c>
      <c r="F111" s="25">
        <f t="shared" si="50"/>
        <v>0</v>
      </c>
      <c r="G111" s="25">
        <v>0</v>
      </c>
      <c r="H111" s="25">
        <v>0</v>
      </c>
      <c r="I111" s="25">
        <f t="shared" si="51"/>
        <v>0</v>
      </c>
    </row>
    <row r="112" spans="1:9" s="26" customFormat="1" hidden="1" x14ac:dyDescent="0.25">
      <c r="A112" s="23" t="s">
        <v>210</v>
      </c>
      <c r="B112" s="23">
        <v>3</v>
      </c>
      <c r="C112" s="24" t="s">
        <v>211</v>
      </c>
      <c r="D112" s="25">
        <v>0</v>
      </c>
      <c r="E112" s="25">
        <v>0</v>
      </c>
      <c r="F112" s="25">
        <f t="shared" si="50"/>
        <v>0</v>
      </c>
      <c r="G112" s="25">
        <v>0</v>
      </c>
      <c r="H112" s="25">
        <v>0</v>
      </c>
      <c r="I112" s="25">
        <f t="shared" si="51"/>
        <v>0</v>
      </c>
    </row>
    <row r="113" spans="1:9" s="26" customFormat="1" hidden="1" x14ac:dyDescent="0.25">
      <c r="A113" s="23" t="s">
        <v>212</v>
      </c>
      <c r="B113" s="23">
        <v>3</v>
      </c>
      <c r="C113" s="24" t="s">
        <v>213</v>
      </c>
      <c r="D113" s="25">
        <v>0</v>
      </c>
      <c r="E113" s="25">
        <v>0</v>
      </c>
      <c r="F113" s="25">
        <f t="shared" si="50"/>
        <v>0</v>
      </c>
      <c r="G113" s="25">
        <v>0</v>
      </c>
      <c r="H113" s="25">
        <v>0</v>
      </c>
      <c r="I113" s="25">
        <f t="shared" si="51"/>
        <v>0</v>
      </c>
    </row>
    <row r="114" spans="1:9" s="26" customFormat="1" hidden="1" x14ac:dyDescent="0.25">
      <c r="A114" s="23" t="s">
        <v>214</v>
      </c>
      <c r="B114" s="23">
        <v>3</v>
      </c>
      <c r="C114" s="24" t="s">
        <v>215</v>
      </c>
      <c r="D114" s="25">
        <v>0</v>
      </c>
      <c r="E114" s="25">
        <v>0</v>
      </c>
      <c r="F114" s="25">
        <f t="shared" si="50"/>
        <v>0</v>
      </c>
      <c r="G114" s="25">
        <v>0</v>
      </c>
      <c r="H114" s="25">
        <v>0</v>
      </c>
      <c r="I114" s="25">
        <f t="shared" si="51"/>
        <v>0</v>
      </c>
    </row>
    <row r="115" spans="1:9" s="22" customFormat="1" hidden="1" x14ac:dyDescent="0.25">
      <c r="A115" s="18" t="s">
        <v>216</v>
      </c>
      <c r="B115" s="18">
        <v>2</v>
      </c>
      <c r="C115" s="19" t="s">
        <v>217</v>
      </c>
      <c r="D115" s="20">
        <v>0</v>
      </c>
      <c r="E115" s="20">
        <v>0</v>
      </c>
      <c r="F115" s="20">
        <f t="shared" ref="F115:I115" si="52">SUM(F116:F118)</f>
        <v>0</v>
      </c>
      <c r="G115" s="20">
        <v>0</v>
      </c>
      <c r="H115" s="20">
        <v>0</v>
      </c>
      <c r="I115" s="20">
        <f t="shared" si="52"/>
        <v>0</v>
      </c>
    </row>
    <row r="116" spans="1:9" s="26" customFormat="1" hidden="1" x14ac:dyDescent="0.25">
      <c r="A116" s="23" t="s">
        <v>218</v>
      </c>
      <c r="B116" s="23">
        <v>3</v>
      </c>
      <c r="C116" s="24" t="s">
        <v>219</v>
      </c>
      <c r="D116" s="25">
        <v>0</v>
      </c>
      <c r="E116" s="25">
        <v>0</v>
      </c>
      <c r="F116" s="25">
        <f t="shared" ref="F116:F118" si="53">+D116+E116</f>
        <v>0</v>
      </c>
      <c r="G116" s="25">
        <v>0</v>
      </c>
      <c r="H116" s="25">
        <v>0</v>
      </c>
      <c r="I116" s="25">
        <f t="shared" ref="I116:I118" si="54">+F116-G116</f>
        <v>0</v>
      </c>
    </row>
    <row r="117" spans="1:9" s="26" customFormat="1" hidden="1" x14ac:dyDescent="0.25">
      <c r="A117" s="23" t="s">
        <v>220</v>
      </c>
      <c r="B117" s="23">
        <v>3</v>
      </c>
      <c r="C117" s="24" t="s">
        <v>221</v>
      </c>
      <c r="D117" s="25">
        <v>0</v>
      </c>
      <c r="E117" s="25">
        <v>0</v>
      </c>
      <c r="F117" s="25">
        <f t="shared" si="53"/>
        <v>0</v>
      </c>
      <c r="G117" s="25">
        <v>0</v>
      </c>
      <c r="H117" s="25">
        <v>0</v>
      </c>
      <c r="I117" s="25">
        <f t="shared" si="54"/>
        <v>0</v>
      </c>
    </row>
    <row r="118" spans="1:9" s="26" customFormat="1" hidden="1" x14ac:dyDescent="0.25">
      <c r="A118" s="23" t="s">
        <v>222</v>
      </c>
      <c r="B118" s="23">
        <v>3</v>
      </c>
      <c r="C118" s="24" t="s">
        <v>223</v>
      </c>
      <c r="D118" s="25">
        <v>0</v>
      </c>
      <c r="E118" s="25">
        <v>0</v>
      </c>
      <c r="F118" s="25">
        <f t="shared" si="53"/>
        <v>0</v>
      </c>
      <c r="G118" s="25">
        <v>0</v>
      </c>
      <c r="H118" s="25">
        <v>0</v>
      </c>
      <c r="I118" s="25">
        <f t="shared" si="54"/>
        <v>0</v>
      </c>
    </row>
    <row r="119" spans="1:9" s="22" customFormat="1" x14ac:dyDescent="0.25">
      <c r="A119" s="18" t="s">
        <v>224</v>
      </c>
      <c r="B119" s="18">
        <v>2</v>
      </c>
      <c r="C119" s="19" t="s">
        <v>225</v>
      </c>
      <c r="D119" s="20">
        <v>13088181.949999997</v>
      </c>
      <c r="E119" s="20">
        <v>0</v>
      </c>
      <c r="F119" s="20">
        <f t="shared" ref="F119:I119" si="55">SUM(F120:F125)</f>
        <v>13088181.949999997</v>
      </c>
      <c r="G119" s="20">
        <v>3746788.08</v>
      </c>
      <c r="H119" s="20">
        <v>3766959.2199999993</v>
      </c>
      <c r="I119" s="20">
        <f t="shared" si="55"/>
        <v>9341393.8699999973</v>
      </c>
    </row>
    <row r="120" spans="1:9" s="26" customFormat="1" x14ac:dyDescent="0.25">
      <c r="A120" s="23" t="s">
        <v>226</v>
      </c>
      <c r="B120" s="23">
        <v>3</v>
      </c>
      <c r="C120" s="24" t="s">
        <v>227</v>
      </c>
      <c r="D120" s="25">
        <v>13088181.949999997</v>
      </c>
      <c r="E120" s="25">
        <v>0</v>
      </c>
      <c r="F120" s="25">
        <f t="shared" ref="F120:F125" si="56">+D120+E120</f>
        <v>13088181.949999997</v>
      </c>
      <c r="G120" s="25">
        <v>3746788.08</v>
      </c>
      <c r="H120" s="25">
        <v>3766959.2199999993</v>
      </c>
      <c r="I120" s="25">
        <f t="shared" ref="I120:I125" si="57">+F120-G120</f>
        <v>9341393.8699999973</v>
      </c>
    </row>
    <row r="121" spans="1:9" s="26" customFormat="1" hidden="1" x14ac:dyDescent="0.25">
      <c r="A121" s="23" t="s">
        <v>228</v>
      </c>
      <c r="B121" s="23">
        <v>3</v>
      </c>
      <c r="C121" s="24" t="s">
        <v>229</v>
      </c>
      <c r="D121" s="25">
        <v>0</v>
      </c>
      <c r="E121" s="25">
        <v>0</v>
      </c>
      <c r="F121" s="25">
        <f t="shared" si="56"/>
        <v>0</v>
      </c>
      <c r="G121" s="25">
        <v>0</v>
      </c>
      <c r="H121" s="25">
        <v>0</v>
      </c>
      <c r="I121" s="25">
        <f t="shared" si="57"/>
        <v>0</v>
      </c>
    </row>
    <row r="122" spans="1:9" s="26" customFormat="1" hidden="1" x14ac:dyDescent="0.25">
      <c r="A122" s="23" t="s">
        <v>230</v>
      </c>
      <c r="B122" s="23">
        <v>3</v>
      </c>
      <c r="C122" s="24" t="s">
        <v>231</v>
      </c>
      <c r="D122" s="25">
        <v>0</v>
      </c>
      <c r="E122" s="25">
        <v>0</v>
      </c>
      <c r="F122" s="25">
        <f t="shared" si="56"/>
        <v>0</v>
      </c>
      <c r="G122" s="25">
        <v>0</v>
      </c>
      <c r="H122" s="25">
        <v>0</v>
      </c>
      <c r="I122" s="25">
        <f t="shared" si="57"/>
        <v>0</v>
      </c>
    </row>
    <row r="123" spans="1:9" s="26" customFormat="1" hidden="1" x14ac:dyDescent="0.25">
      <c r="A123" s="23" t="s">
        <v>232</v>
      </c>
      <c r="B123" s="23">
        <v>3</v>
      </c>
      <c r="C123" s="24" t="s">
        <v>233</v>
      </c>
      <c r="D123" s="25">
        <v>0</v>
      </c>
      <c r="E123" s="25">
        <v>0</v>
      </c>
      <c r="F123" s="25">
        <f t="shared" si="56"/>
        <v>0</v>
      </c>
      <c r="G123" s="25">
        <v>0</v>
      </c>
      <c r="H123" s="25">
        <v>0</v>
      </c>
      <c r="I123" s="25">
        <f t="shared" si="57"/>
        <v>0</v>
      </c>
    </row>
    <row r="124" spans="1:9" s="26" customFormat="1" hidden="1" x14ac:dyDescent="0.25">
      <c r="A124" s="23" t="s">
        <v>234</v>
      </c>
      <c r="B124" s="23">
        <v>3</v>
      </c>
      <c r="C124" s="24" t="s">
        <v>235</v>
      </c>
      <c r="D124" s="25">
        <v>0</v>
      </c>
      <c r="E124" s="25">
        <v>0</v>
      </c>
      <c r="F124" s="25">
        <f t="shared" si="56"/>
        <v>0</v>
      </c>
      <c r="G124" s="25">
        <v>0</v>
      </c>
      <c r="H124" s="25">
        <v>0</v>
      </c>
      <c r="I124" s="25">
        <f t="shared" si="57"/>
        <v>0</v>
      </c>
    </row>
    <row r="125" spans="1:9" s="26" customFormat="1" hidden="1" x14ac:dyDescent="0.25">
      <c r="A125" s="23" t="s">
        <v>236</v>
      </c>
      <c r="B125" s="23">
        <v>3</v>
      </c>
      <c r="C125" s="24" t="s">
        <v>237</v>
      </c>
      <c r="D125" s="25">
        <v>0</v>
      </c>
      <c r="E125" s="25">
        <v>0</v>
      </c>
      <c r="F125" s="25">
        <f t="shared" si="56"/>
        <v>0</v>
      </c>
      <c r="G125" s="25">
        <v>0</v>
      </c>
      <c r="H125" s="25">
        <v>0</v>
      </c>
      <c r="I125" s="25">
        <f t="shared" si="57"/>
        <v>0</v>
      </c>
    </row>
    <row r="126" spans="1:9" s="22" customFormat="1" hidden="1" x14ac:dyDescent="0.25">
      <c r="A126" s="18" t="s">
        <v>238</v>
      </c>
      <c r="B126" s="18">
        <v>2</v>
      </c>
      <c r="C126" s="19" t="s">
        <v>239</v>
      </c>
      <c r="D126" s="20">
        <v>0</v>
      </c>
      <c r="E126" s="20">
        <v>0</v>
      </c>
      <c r="F126" s="20">
        <f t="shared" ref="F126:I126" si="58">F127</f>
        <v>0</v>
      </c>
      <c r="G126" s="20">
        <v>0</v>
      </c>
      <c r="H126" s="20">
        <v>0</v>
      </c>
      <c r="I126" s="20">
        <f t="shared" si="58"/>
        <v>0</v>
      </c>
    </row>
    <row r="127" spans="1:9" s="26" customFormat="1" hidden="1" x14ac:dyDescent="0.25">
      <c r="A127" s="23" t="s">
        <v>240</v>
      </c>
      <c r="B127" s="23">
        <v>3</v>
      </c>
      <c r="C127" s="24" t="s">
        <v>241</v>
      </c>
      <c r="D127" s="25">
        <v>0</v>
      </c>
      <c r="E127" s="25">
        <v>0</v>
      </c>
      <c r="F127" s="25">
        <f>+D127+E127</f>
        <v>0</v>
      </c>
      <c r="G127" s="25">
        <v>0</v>
      </c>
      <c r="H127" s="25">
        <v>0</v>
      </c>
      <c r="I127" s="25">
        <f>+F127-G127</f>
        <v>0</v>
      </c>
    </row>
    <row r="128" spans="1:9" s="22" customFormat="1" x14ac:dyDescent="0.25">
      <c r="A128" s="18" t="s">
        <v>242</v>
      </c>
      <c r="B128" s="18">
        <v>2</v>
      </c>
      <c r="C128" s="19" t="s">
        <v>243</v>
      </c>
      <c r="D128" s="20">
        <v>19515636.949999996</v>
      </c>
      <c r="E128" s="20">
        <v>0</v>
      </c>
      <c r="F128" s="20">
        <f t="shared" ref="F128:I128" si="59">SUM(F129:F130)</f>
        <v>19515636.949999996</v>
      </c>
      <c r="G128" s="20">
        <v>7462561.5899999961</v>
      </c>
      <c r="H128" s="20">
        <v>7349712.6300000018</v>
      </c>
      <c r="I128" s="20">
        <f t="shared" si="59"/>
        <v>12053075.359999999</v>
      </c>
    </row>
    <row r="129" spans="1:9" s="26" customFormat="1" x14ac:dyDescent="0.25">
      <c r="A129" s="23" t="s">
        <v>244</v>
      </c>
      <c r="B129" s="23">
        <v>3</v>
      </c>
      <c r="C129" s="24" t="s">
        <v>245</v>
      </c>
      <c r="D129" s="25">
        <v>14106799.959999993</v>
      </c>
      <c r="E129" s="25">
        <v>0</v>
      </c>
      <c r="F129" s="25">
        <f t="shared" ref="F129:F130" si="60">+D129+E129</f>
        <v>14106799.959999993</v>
      </c>
      <c r="G129" s="25">
        <v>5381773.0999999959</v>
      </c>
      <c r="H129" s="25">
        <v>5215193.5800000019</v>
      </c>
      <c r="I129" s="25">
        <f t="shared" ref="I129:I130" si="61">+F129-G129</f>
        <v>8725026.8599999975</v>
      </c>
    </row>
    <row r="130" spans="1:9" s="26" customFormat="1" x14ac:dyDescent="0.25">
      <c r="A130" s="23" t="s">
        <v>246</v>
      </c>
      <c r="B130" s="23">
        <v>3</v>
      </c>
      <c r="C130" s="24" t="s">
        <v>247</v>
      </c>
      <c r="D130" s="25">
        <v>5408836.9900000012</v>
      </c>
      <c r="E130" s="25">
        <v>0</v>
      </c>
      <c r="F130" s="25">
        <f t="shared" si="60"/>
        <v>5408836.9900000012</v>
      </c>
      <c r="G130" s="25">
        <v>2080788.4900000005</v>
      </c>
      <c r="H130" s="25">
        <v>2134519.0499999998</v>
      </c>
      <c r="I130" s="25">
        <f t="shared" si="61"/>
        <v>3328048.5000000009</v>
      </c>
    </row>
    <row r="131" spans="1:9" s="22" customFormat="1" hidden="1" x14ac:dyDescent="0.25">
      <c r="A131" s="18" t="s">
        <v>248</v>
      </c>
      <c r="B131" s="18">
        <v>2</v>
      </c>
      <c r="C131" s="19" t="s">
        <v>249</v>
      </c>
      <c r="D131" s="20">
        <v>0</v>
      </c>
      <c r="E131" s="20">
        <v>0</v>
      </c>
      <c r="F131" s="20">
        <f t="shared" ref="F131:I131" si="62">SUM(F132:F135)</f>
        <v>0</v>
      </c>
      <c r="G131" s="20">
        <v>0</v>
      </c>
      <c r="H131" s="20">
        <v>0</v>
      </c>
      <c r="I131" s="20">
        <f t="shared" si="62"/>
        <v>0</v>
      </c>
    </row>
    <row r="132" spans="1:9" s="26" customFormat="1" hidden="1" x14ac:dyDescent="0.25">
      <c r="A132" s="23" t="s">
        <v>250</v>
      </c>
      <c r="B132" s="23">
        <v>3</v>
      </c>
      <c r="C132" s="24" t="s">
        <v>251</v>
      </c>
      <c r="D132" s="25">
        <v>0</v>
      </c>
      <c r="E132" s="25">
        <v>0</v>
      </c>
      <c r="F132" s="25">
        <f t="shared" ref="F132:F135" si="63">+D132+E132</f>
        <v>0</v>
      </c>
      <c r="G132" s="25">
        <v>0</v>
      </c>
      <c r="H132" s="25">
        <v>0</v>
      </c>
      <c r="I132" s="25">
        <f t="shared" ref="I132:I135" si="64">+F132-G132</f>
        <v>0</v>
      </c>
    </row>
    <row r="133" spans="1:9" s="26" customFormat="1" hidden="1" x14ac:dyDescent="0.25">
      <c r="A133" s="23" t="s">
        <v>252</v>
      </c>
      <c r="B133" s="23">
        <v>3</v>
      </c>
      <c r="C133" s="24" t="s">
        <v>253</v>
      </c>
      <c r="D133" s="25">
        <v>0</v>
      </c>
      <c r="E133" s="25">
        <v>0</v>
      </c>
      <c r="F133" s="25">
        <f t="shared" si="63"/>
        <v>0</v>
      </c>
      <c r="G133" s="25">
        <v>0</v>
      </c>
      <c r="H133" s="25">
        <v>0</v>
      </c>
      <c r="I133" s="25">
        <f t="shared" si="64"/>
        <v>0</v>
      </c>
    </row>
    <row r="134" spans="1:9" s="26" customFormat="1" hidden="1" x14ac:dyDescent="0.25">
      <c r="A134" s="23" t="s">
        <v>254</v>
      </c>
      <c r="B134" s="23">
        <v>3</v>
      </c>
      <c r="C134" s="24" t="s">
        <v>255</v>
      </c>
      <c r="D134" s="25">
        <v>0</v>
      </c>
      <c r="E134" s="25">
        <v>0</v>
      </c>
      <c r="F134" s="25">
        <f t="shared" si="63"/>
        <v>0</v>
      </c>
      <c r="G134" s="25">
        <v>0</v>
      </c>
      <c r="H134" s="25">
        <v>0</v>
      </c>
      <c r="I134" s="25">
        <f t="shared" si="64"/>
        <v>0</v>
      </c>
    </row>
    <row r="135" spans="1:9" s="26" customFormat="1" hidden="1" x14ac:dyDescent="0.25">
      <c r="A135" s="23" t="s">
        <v>256</v>
      </c>
      <c r="B135" s="23">
        <v>3</v>
      </c>
      <c r="C135" s="24" t="s">
        <v>257</v>
      </c>
      <c r="D135" s="25">
        <v>0</v>
      </c>
      <c r="E135" s="25">
        <v>0</v>
      </c>
      <c r="F135" s="25">
        <f t="shared" si="63"/>
        <v>0</v>
      </c>
      <c r="G135" s="25">
        <v>0</v>
      </c>
      <c r="H135" s="25">
        <v>0</v>
      </c>
      <c r="I135" s="25">
        <f t="shared" si="64"/>
        <v>0</v>
      </c>
    </row>
    <row r="136" spans="1:9" s="26" customFormat="1" hidden="1" x14ac:dyDescent="0.25">
      <c r="A136" s="18" t="s">
        <v>258</v>
      </c>
      <c r="B136" s="18">
        <v>2</v>
      </c>
      <c r="C136" s="19" t="s">
        <v>259</v>
      </c>
      <c r="D136" s="25">
        <v>0</v>
      </c>
      <c r="E136" s="25">
        <v>0</v>
      </c>
      <c r="F136" s="25">
        <f t="shared" ref="F136:I136" si="65">SUM(F137:F139)</f>
        <v>0</v>
      </c>
      <c r="G136" s="25">
        <v>0</v>
      </c>
      <c r="H136" s="25">
        <v>0</v>
      </c>
      <c r="I136" s="25">
        <f t="shared" si="65"/>
        <v>0</v>
      </c>
    </row>
    <row r="137" spans="1:9" s="26" customFormat="1" hidden="1" x14ac:dyDescent="0.25">
      <c r="A137" s="23" t="s">
        <v>260</v>
      </c>
      <c r="B137" s="23">
        <v>3</v>
      </c>
      <c r="C137" s="24" t="s">
        <v>261</v>
      </c>
      <c r="D137" s="25">
        <v>0</v>
      </c>
      <c r="E137" s="25">
        <v>0</v>
      </c>
      <c r="F137" s="25">
        <f t="shared" ref="F137:F139" si="66">+D137+E137</f>
        <v>0</v>
      </c>
      <c r="G137" s="25">
        <v>0</v>
      </c>
      <c r="H137" s="25">
        <v>0</v>
      </c>
      <c r="I137" s="25">
        <f t="shared" ref="I137:I139" si="67">+F137-G137</f>
        <v>0</v>
      </c>
    </row>
    <row r="138" spans="1:9" s="26" customFormat="1" hidden="1" x14ac:dyDescent="0.25">
      <c r="A138" s="23" t="s">
        <v>262</v>
      </c>
      <c r="B138" s="23">
        <v>3</v>
      </c>
      <c r="C138" s="24" t="s">
        <v>263</v>
      </c>
      <c r="D138" s="25">
        <v>0</v>
      </c>
      <c r="E138" s="25">
        <v>0</v>
      </c>
      <c r="F138" s="25">
        <f t="shared" si="66"/>
        <v>0</v>
      </c>
      <c r="G138" s="25">
        <v>0</v>
      </c>
      <c r="H138" s="25">
        <v>0</v>
      </c>
      <c r="I138" s="25">
        <f t="shared" si="67"/>
        <v>0</v>
      </c>
    </row>
    <row r="139" spans="1:9" s="26" customFormat="1" hidden="1" x14ac:dyDescent="0.25">
      <c r="A139" s="23" t="s">
        <v>264</v>
      </c>
      <c r="B139" s="23">
        <v>3</v>
      </c>
      <c r="C139" s="24" t="s">
        <v>265</v>
      </c>
      <c r="D139" s="25">
        <v>0</v>
      </c>
      <c r="E139" s="25">
        <v>0</v>
      </c>
      <c r="F139" s="25">
        <f t="shared" si="66"/>
        <v>0</v>
      </c>
      <c r="G139" s="25">
        <v>0</v>
      </c>
      <c r="H139" s="25">
        <v>0</v>
      </c>
      <c r="I139" s="25">
        <f t="shared" si="67"/>
        <v>0</v>
      </c>
    </row>
    <row r="140" spans="1:9" s="26" customFormat="1" x14ac:dyDescent="0.25">
      <c r="A140" s="23"/>
      <c r="B140" s="23" t="s">
        <v>14</v>
      </c>
      <c r="C140" s="24"/>
      <c r="D140" s="25"/>
      <c r="E140" s="25"/>
      <c r="F140" s="25"/>
      <c r="G140" s="25"/>
      <c r="H140" s="25"/>
      <c r="I140" s="27" t="s">
        <v>14</v>
      </c>
    </row>
    <row r="141" spans="1:9" s="21" customFormat="1" ht="30" x14ac:dyDescent="0.25">
      <c r="A141" s="18">
        <v>4</v>
      </c>
      <c r="B141" s="18">
        <v>1</v>
      </c>
      <c r="C141" s="28" t="s">
        <v>266</v>
      </c>
      <c r="D141" s="20">
        <v>166337105</v>
      </c>
      <c r="E141" s="20">
        <v>156983397.84999999</v>
      </c>
      <c r="F141" s="20">
        <f t="shared" ref="F141:I141" si="68">SUM(F142,F145,F149,F154)</f>
        <v>323320502.85000002</v>
      </c>
      <c r="G141" s="20">
        <v>124195867.84999999</v>
      </c>
      <c r="H141" s="20">
        <v>124195867.84999999</v>
      </c>
      <c r="I141" s="20">
        <f t="shared" si="68"/>
        <v>199124635.00000003</v>
      </c>
    </row>
    <row r="142" spans="1:9" s="26" customFormat="1" hidden="1" x14ac:dyDescent="0.25">
      <c r="A142" s="23" t="s">
        <v>267</v>
      </c>
      <c r="B142" s="23">
        <v>2</v>
      </c>
      <c r="C142" s="24" t="s">
        <v>268</v>
      </c>
      <c r="D142" s="20">
        <v>0</v>
      </c>
      <c r="E142" s="20">
        <v>0</v>
      </c>
      <c r="F142" s="20">
        <f t="shared" ref="F142:I142" si="69">SUM(F143:F144)</f>
        <v>0</v>
      </c>
      <c r="G142" s="20">
        <v>0</v>
      </c>
      <c r="H142" s="20">
        <v>0</v>
      </c>
      <c r="I142" s="20">
        <f t="shared" si="69"/>
        <v>0</v>
      </c>
    </row>
    <row r="143" spans="1:9" s="26" customFormat="1" hidden="1" x14ac:dyDescent="0.25">
      <c r="A143" s="23" t="s">
        <v>269</v>
      </c>
      <c r="B143" s="23">
        <v>3</v>
      </c>
      <c r="C143" s="24" t="s">
        <v>270</v>
      </c>
      <c r="D143" s="25">
        <v>0</v>
      </c>
      <c r="E143" s="25">
        <v>0</v>
      </c>
      <c r="F143" s="25">
        <f t="shared" ref="F143:F144" si="70">+D143+E143</f>
        <v>0</v>
      </c>
      <c r="G143" s="25">
        <v>0</v>
      </c>
      <c r="H143" s="25">
        <v>0</v>
      </c>
      <c r="I143" s="25">
        <f t="shared" ref="I143:I144" si="71">+F143-G143</f>
        <v>0</v>
      </c>
    </row>
    <row r="144" spans="1:9" s="26" customFormat="1" hidden="1" x14ac:dyDescent="0.25">
      <c r="A144" s="23" t="s">
        <v>271</v>
      </c>
      <c r="B144" s="23">
        <v>3</v>
      </c>
      <c r="C144" s="24" t="s">
        <v>272</v>
      </c>
      <c r="D144" s="25">
        <v>0</v>
      </c>
      <c r="E144" s="25">
        <v>0</v>
      </c>
      <c r="F144" s="25">
        <f t="shared" si="70"/>
        <v>0</v>
      </c>
      <c r="G144" s="25">
        <v>0</v>
      </c>
      <c r="H144" s="25">
        <v>0</v>
      </c>
      <c r="I144" s="25">
        <f t="shared" si="71"/>
        <v>0</v>
      </c>
    </row>
    <row r="145" spans="1:9" s="26" customFormat="1" ht="30" hidden="1" x14ac:dyDescent="0.25">
      <c r="A145" s="29" t="s">
        <v>273</v>
      </c>
      <c r="B145" s="29">
        <v>2</v>
      </c>
      <c r="C145" s="30" t="s">
        <v>274</v>
      </c>
      <c r="D145" s="16">
        <v>0</v>
      </c>
      <c r="E145" s="16">
        <v>0</v>
      </c>
      <c r="F145" s="16">
        <f t="shared" ref="F145:I145" si="72">SUM(F146:F148)</f>
        <v>0</v>
      </c>
      <c r="G145" s="16">
        <v>0</v>
      </c>
      <c r="H145" s="16">
        <v>0</v>
      </c>
      <c r="I145" s="16">
        <f t="shared" si="72"/>
        <v>0</v>
      </c>
    </row>
    <row r="146" spans="1:9" s="26" customFormat="1" hidden="1" x14ac:dyDescent="0.25">
      <c r="A146" s="23" t="s">
        <v>275</v>
      </c>
      <c r="B146" s="23">
        <v>3</v>
      </c>
      <c r="C146" s="24" t="s">
        <v>276</v>
      </c>
      <c r="D146" s="25">
        <v>0</v>
      </c>
      <c r="E146" s="25">
        <v>0</v>
      </c>
      <c r="F146" s="25">
        <f t="shared" ref="F146:F148" si="73">+D146+E146</f>
        <v>0</v>
      </c>
      <c r="G146" s="25">
        <v>0</v>
      </c>
      <c r="H146" s="25">
        <v>0</v>
      </c>
      <c r="I146" s="25">
        <f t="shared" ref="I146:I148" si="74">+F146-G146</f>
        <v>0</v>
      </c>
    </row>
    <row r="147" spans="1:9" s="26" customFormat="1" hidden="1" x14ac:dyDescent="0.25">
      <c r="A147" s="23" t="s">
        <v>277</v>
      </c>
      <c r="B147" s="23">
        <v>3</v>
      </c>
      <c r="C147" s="24" t="s">
        <v>278</v>
      </c>
      <c r="D147" s="25">
        <v>0</v>
      </c>
      <c r="E147" s="25">
        <v>0</v>
      </c>
      <c r="F147" s="25">
        <f t="shared" si="73"/>
        <v>0</v>
      </c>
      <c r="G147" s="25">
        <v>0</v>
      </c>
      <c r="H147" s="25">
        <v>0</v>
      </c>
      <c r="I147" s="25">
        <f t="shared" si="74"/>
        <v>0</v>
      </c>
    </row>
    <row r="148" spans="1:9" s="26" customFormat="1" hidden="1" x14ac:dyDescent="0.25">
      <c r="A148" s="23" t="s">
        <v>279</v>
      </c>
      <c r="B148" s="23">
        <v>3</v>
      </c>
      <c r="C148" s="24" t="s">
        <v>280</v>
      </c>
      <c r="D148" s="25">
        <v>0</v>
      </c>
      <c r="E148" s="25">
        <v>0</v>
      </c>
      <c r="F148" s="25">
        <f t="shared" si="73"/>
        <v>0</v>
      </c>
      <c r="G148" s="25">
        <v>0</v>
      </c>
      <c r="H148" s="25">
        <v>0</v>
      </c>
      <c r="I148" s="25">
        <f t="shared" si="74"/>
        <v>0</v>
      </c>
    </row>
    <row r="149" spans="1:9" s="26" customFormat="1" hidden="1" x14ac:dyDescent="0.25">
      <c r="A149" s="23" t="s">
        <v>281</v>
      </c>
      <c r="B149" s="23">
        <v>2</v>
      </c>
      <c r="C149" s="24" t="s">
        <v>282</v>
      </c>
      <c r="D149" s="20">
        <v>0</v>
      </c>
      <c r="E149" s="20">
        <v>0</v>
      </c>
      <c r="F149" s="20">
        <f t="shared" ref="F149:I149" si="75">SUM(F150:F153)</f>
        <v>0</v>
      </c>
      <c r="G149" s="20">
        <v>0</v>
      </c>
      <c r="H149" s="20">
        <v>0</v>
      </c>
      <c r="I149" s="20">
        <f t="shared" si="75"/>
        <v>0</v>
      </c>
    </row>
    <row r="150" spans="1:9" s="26" customFormat="1" hidden="1" x14ac:dyDescent="0.25">
      <c r="A150" s="23" t="s">
        <v>283</v>
      </c>
      <c r="B150" s="23">
        <v>3</v>
      </c>
      <c r="C150" s="24" t="s">
        <v>284</v>
      </c>
      <c r="D150" s="25">
        <v>0</v>
      </c>
      <c r="E150" s="25">
        <v>0</v>
      </c>
      <c r="F150" s="25">
        <f t="shared" ref="F150:F153" si="76">+D150+E150</f>
        <v>0</v>
      </c>
      <c r="G150" s="25">
        <v>0</v>
      </c>
      <c r="H150" s="25">
        <v>0</v>
      </c>
      <c r="I150" s="25">
        <f t="shared" ref="I150:I153" si="77">+F150-G150</f>
        <v>0</v>
      </c>
    </row>
    <row r="151" spans="1:9" s="26" customFormat="1" hidden="1" x14ac:dyDescent="0.25">
      <c r="A151" s="23" t="s">
        <v>285</v>
      </c>
      <c r="B151" s="23">
        <v>3</v>
      </c>
      <c r="C151" s="24" t="s">
        <v>286</v>
      </c>
      <c r="D151" s="25">
        <v>0</v>
      </c>
      <c r="E151" s="25">
        <v>0</v>
      </c>
      <c r="F151" s="25">
        <f t="shared" si="76"/>
        <v>0</v>
      </c>
      <c r="G151" s="25">
        <v>0</v>
      </c>
      <c r="H151" s="25">
        <v>0</v>
      </c>
      <c r="I151" s="25">
        <f t="shared" si="77"/>
        <v>0</v>
      </c>
    </row>
    <row r="152" spans="1:9" s="26" customFormat="1" hidden="1" x14ac:dyDescent="0.25">
      <c r="A152" s="23" t="s">
        <v>287</v>
      </c>
      <c r="B152" s="23">
        <v>3</v>
      </c>
      <c r="C152" s="24" t="s">
        <v>288</v>
      </c>
      <c r="D152" s="25">
        <v>0</v>
      </c>
      <c r="E152" s="25">
        <v>0</v>
      </c>
      <c r="F152" s="25">
        <f t="shared" si="76"/>
        <v>0</v>
      </c>
      <c r="G152" s="25">
        <v>0</v>
      </c>
      <c r="H152" s="25">
        <v>0</v>
      </c>
      <c r="I152" s="25">
        <f t="shared" si="77"/>
        <v>0</v>
      </c>
    </row>
    <row r="153" spans="1:9" s="26" customFormat="1" hidden="1" x14ac:dyDescent="0.25">
      <c r="A153" s="23" t="s">
        <v>289</v>
      </c>
      <c r="B153" s="23">
        <v>3</v>
      </c>
      <c r="C153" s="24" t="s">
        <v>290</v>
      </c>
      <c r="D153" s="25">
        <v>0</v>
      </c>
      <c r="E153" s="25">
        <v>0</v>
      </c>
      <c r="F153" s="25">
        <f t="shared" si="76"/>
        <v>0</v>
      </c>
      <c r="G153" s="25">
        <v>0</v>
      </c>
      <c r="H153" s="25">
        <v>0</v>
      </c>
      <c r="I153" s="25">
        <f t="shared" si="77"/>
        <v>0</v>
      </c>
    </row>
    <row r="154" spans="1:9" s="26" customFormat="1" x14ac:dyDescent="0.25">
      <c r="A154" s="23" t="s">
        <v>291</v>
      </c>
      <c r="B154" s="23">
        <v>2</v>
      </c>
      <c r="C154" s="24" t="s">
        <v>292</v>
      </c>
      <c r="D154" s="20">
        <v>166337105</v>
      </c>
      <c r="E154" s="20">
        <v>156983397.84999999</v>
      </c>
      <c r="F154" s="20">
        <f t="shared" ref="F154:I154" si="78">SUM(F155)</f>
        <v>323320502.85000002</v>
      </c>
      <c r="G154" s="20">
        <v>124195867.84999999</v>
      </c>
      <c r="H154" s="20">
        <v>124195867.84999999</v>
      </c>
      <c r="I154" s="20">
        <f t="shared" si="78"/>
        <v>199124635.00000003</v>
      </c>
    </row>
    <row r="155" spans="1:9" s="26" customFormat="1" x14ac:dyDescent="0.25">
      <c r="A155" s="23" t="s">
        <v>293</v>
      </c>
      <c r="B155" s="23">
        <v>3</v>
      </c>
      <c r="C155" s="24" t="s">
        <v>294</v>
      </c>
      <c r="D155" s="25">
        <v>166337105</v>
      </c>
      <c r="E155" s="25">
        <v>156983397.84999999</v>
      </c>
      <c r="F155" s="25">
        <f>+D155+E155</f>
        <v>323320502.85000002</v>
      </c>
      <c r="G155" s="25">
        <v>124195867.84999999</v>
      </c>
      <c r="H155" s="25">
        <v>124195867.84999999</v>
      </c>
      <c r="I155" s="25">
        <f>+F155-G155</f>
        <v>199124635.00000003</v>
      </c>
    </row>
    <row r="156" spans="1:9" s="17" customFormat="1" ht="25.5" customHeight="1" x14ac:dyDescent="0.25">
      <c r="A156" s="14"/>
      <c r="B156" s="14"/>
      <c r="C156" s="15" t="s">
        <v>295</v>
      </c>
      <c r="D156" s="16">
        <v>1085607999.9200001</v>
      </c>
      <c r="E156" s="16">
        <v>83807701.170000002</v>
      </c>
      <c r="F156" s="16">
        <f t="shared" ref="E156:I156" si="79">+F157+F197+F244+F288</f>
        <v>1169415701.0899999</v>
      </c>
      <c r="G156" s="16">
        <v>146757501.96000001</v>
      </c>
      <c r="H156" s="16">
        <v>102538894.12</v>
      </c>
      <c r="I156" s="16">
        <f t="shared" si="79"/>
        <v>1022658199.13</v>
      </c>
    </row>
    <row r="157" spans="1:9" s="21" customFormat="1" ht="15" customHeight="1" x14ac:dyDescent="0.25">
      <c r="A157" s="18">
        <v>1</v>
      </c>
      <c r="B157" s="18">
        <v>1</v>
      </c>
      <c r="C157" s="19" t="s">
        <v>16</v>
      </c>
      <c r="D157" s="20">
        <v>418472227.75</v>
      </c>
      <c r="E157" s="20">
        <v>28953549.880000003</v>
      </c>
      <c r="F157" s="20">
        <f t="shared" ref="F157:I157" si="80">SUM(F158,F161,F166,F176,F178,F181,F185,F190)</f>
        <v>447425777.63</v>
      </c>
      <c r="G157" s="20">
        <v>73841846.689999998</v>
      </c>
      <c r="H157" s="20">
        <v>56365419.060000002</v>
      </c>
      <c r="I157" s="20">
        <f t="shared" si="80"/>
        <v>373583930.93999994</v>
      </c>
    </row>
    <row r="158" spans="1:9" s="22" customFormat="1" x14ac:dyDescent="0.25">
      <c r="A158" s="18">
        <v>1.1000000000000001</v>
      </c>
      <c r="B158" s="18">
        <v>2</v>
      </c>
      <c r="C158" s="19" t="s">
        <v>17</v>
      </c>
      <c r="D158" s="20">
        <v>1500000</v>
      </c>
      <c r="E158" s="20">
        <v>0</v>
      </c>
      <c r="F158" s="20">
        <f>SUM(F159:F160)</f>
        <v>1500000</v>
      </c>
      <c r="G158" s="20">
        <v>0</v>
      </c>
      <c r="H158" s="20">
        <v>0</v>
      </c>
      <c r="I158" s="20">
        <f t="shared" ref="G158:I158" si="81">SUM(I159:I160)</f>
        <v>1500000</v>
      </c>
    </row>
    <row r="159" spans="1:9" s="26" customFormat="1" x14ac:dyDescent="0.25">
      <c r="A159" s="23" t="s">
        <v>18</v>
      </c>
      <c r="B159" s="23">
        <v>3</v>
      </c>
      <c r="C159" s="24" t="s">
        <v>19</v>
      </c>
      <c r="D159" s="25">
        <v>1500000</v>
      </c>
      <c r="E159" s="25">
        <v>0</v>
      </c>
      <c r="F159" s="25">
        <f>+D159+E159</f>
        <v>1500000</v>
      </c>
      <c r="G159" s="25">
        <v>0</v>
      </c>
      <c r="H159" s="25">
        <v>0</v>
      </c>
      <c r="I159" s="25">
        <f>+F159-G159</f>
        <v>1500000</v>
      </c>
    </row>
    <row r="160" spans="1:9" s="26" customFormat="1" hidden="1" x14ac:dyDescent="0.25">
      <c r="A160" s="23" t="s">
        <v>20</v>
      </c>
      <c r="B160" s="23">
        <v>3</v>
      </c>
      <c r="C160" s="24" t="s">
        <v>21</v>
      </c>
      <c r="D160" s="25">
        <v>0</v>
      </c>
      <c r="E160" s="25">
        <v>0</v>
      </c>
      <c r="F160" s="25">
        <f>+D160+E160</f>
        <v>0</v>
      </c>
      <c r="G160" s="25">
        <v>0</v>
      </c>
      <c r="H160" s="25">
        <v>0</v>
      </c>
      <c r="I160" s="25">
        <f>+F160-G160</f>
        <v>0</v>
      </c>
    </row>
    <row r="161" spans="1:9" s="22" customFormat="1" x14ac:dyDescent="0.25">
      <c r="A161" s="18">
        <v>1.2</v>
      </c>
      <c r="B161" s="18">
        <v>2</v>
      </c>
      <c r="C161" s="19" t="s">
        <v>22</v>
      </c>
      <c r="D161" s="20">
        <v>3992000</v>
      </c>
      <c r="E161" s="20">
        <v>0</v>
      </c>
      <c r="F161" s="20">
        <f t="shared" ref="F161:I161" si="82">SUM(F162:F165)</f>
        <v>3992000</v>
      </c>
      <c r="G161" s="20">
        <v>36573.42</v>
      </c>
      <c r="H161" s="20">
        <v>36573.42</v>
      </c>
      <c r="I161" s="20">
        <f t="shared" si="82"/>
        <v>3955426.58</v>
      </c>
    </row>
    <row r="162" spans="1:9" s="26" customFormat="1" hidden="1" x14ac:dyDescent="0.25">
      <c r="A162" s="23" t="s">
        <v>23</v>
      </c>
      <c r="B162" s="23">
        <v>3</v>
      </c>
      <c r="C162" s="24" t="s">
        <v>24</v>
      </c>
      <c r="D162" s="25">
        <v>0</v>
      </c>
      <c r="E162" s="25">
        <v>0</v>
      </c>
      <c r="F162" s="25">
        <f t="shared" ref="F162:F165" si="83">+D162+E162</f>
        <v>0</v>
      </c>
      <c r="G162" s="25">
        <v>0</v>
      </c>
      <c r="H162" s="25">
        <v>0</v>
      </c>
      <c r="I162" s="25">
        <f t="shared" ref="I162:I165" si="84">+F162-G162</f>
        <v>0</v>
      </c>
    </row>
    <row r="163" spans="1:9" s="26" customFormat="1" hidden="1" x14ac:dyDescent="0.25">
      <c r="A163" s="23" t="s">
        <v>25</v>
      </c>
      <c r="B163" s="23">
        <v>3</v>
      </c>
      <c r="C163" s="24" t="s">
        <v>26</v>
      </c>
      <c r="D163" s="25">
        <v>0</v>
      </c>
      <c r="E163" s="25">
        <v>0</v>
      </c>
      <c r="F163" s="25">
        <f t="shared" si="83"/>
        <v>0</v>
      </c>
      <c r="G163" s="25">
        <v>0</v>
      </c>
      <c r="H163" s="25">
        <v>0</v>
      </c>
      <c r="I163" s="25">
        <f t="shared" si="84"/>
        <v>0</v>
      </c>
    </row>
    <row r="164" spans="1:9" s="26" customFormat="1" hidden="1" x14ac:dyDescent="0.25">
      <c r="A164" s="23" t="s">
        <v>27</v>
      </c>
      <c r="B164" s="23">
        <v>3</v>
      </c>
      <c r="C164" s="24" t="s">
        <v>28</v>
      </c>
      <c r="D164" s="25">
        <v>0</v>
      </c>
      <c r="E164" s="25">
        <v>0</v>
      </c>
      <c r="F164" s="25">
        <f t="shared" si="83"/>
        <v>0</v>
      </c>
      <c r="G164" s="25">
        <v>0</v>
      </c>
      <c r="H164" s="25">
        <v>0</v>
      </c>
      <c r="I164" s="25">
        <f t="shared" si="84"/>
        <v>0</v>
      </c>
    </row>
    <row r="165" spans="1:9" s="26" customFormat="1" x14ac:dyDescent="0.25">
      <c r="A165" s="23" t="s">
        <v>29</v>
      </c>
      <c r="B165" s="23">
        <v>3</v>
      </c>
      <c r="C165" s="24" t="s">
        <v>30</v>
      </c>
      <c r="D165" s="25">
        <v>3992000</v>
      </c>
      <c r="E165" s="25">
        <v>0</v>
      </c>
      <c r="F165" s="25">
        <f t="shared" si="83"/>
        <v>3992000</v>
      </c>
      <c r="G165" s="25">
        <v>36573.42</v>
      </c>
      <c r="H165" s="25">
        <v>36573.42</v>
      </c>
      <c r="I165" s="25">
        <f t="shared" si="84"/>
        <v>3955426.58</v>
      </c>
    </row>
    <row r="166" spans="1:9" s="22" customFormat="1" x14ac:dyDescent="0.25">
      <c r="A166" s="18">
        <v>1.3</v>
      </c>
      <c r="B166" s="18">
        <v>2</v>
      </c>
      <c r="C166" s="19" t="s">
        <v>31</v>
      </c>
      <c r="D166" s="20">
        <v>4410604.7300000004</v>
      </c>
      <c r="E166" s="20">
        <v>0</v>
      </c>
      <c r="F166" s="20">
        <f t="shared" ref="F166:I166" si="85">SUM(F167:F175)</f>
        <v>4410604.7300000004</v>
      </c>
      <c r="G166" s="20">
        <v>684962.19000000006</v>
      </c>
      <c r="H166" s="20">
        <v>391005.23</v>
      </c>
      <c r="I166" s="20">
        <f t="shared" si="85"/>
        <v>3725642.54</v>
      </c>
    </row>
    <row r="167" spans="1:9" s="26" customFormat="1" x14ac:dyDescent="0.25">
      <c r="A167" s="23" t="s">
        <v>32</v>
      </c>
      <c r="B167" s="23">
        <v>3</v>
      </c>
      <c r="C167" s="24" t="s">
        <v>33</v>
      </c>
      <c r="D167" s="25">
        <v>259794.85</v>
      </c>
      <c r="E167" s="25">
        <v>0</v>
      </c>
      <c r="F167" s="25">
        <f t="shared" ref="F167:F175" si="86">+D167+E167</f>
        <v>259794.85</v>
      </c>
      <c r="G167" s="25">
        <v>0</v>
      </c>
      <c r="H167" s="25">
        <v>0</v>
      </c>
      <c r="I167" s="25">
        <f t="shared" ref="I167:I175" si="87">+F167-G167</f>
        <v>259794.85</v>
      </c>
    </row>
    <row r="168" spans="1:9" s="26" customFormat="1" x14ac:dyDescent="0.25">
      <c r="A168" s="23" t="s">
        <v>34</v>
      </c>
      <c r="B168" s="23">
        <v>3</v>
      </c>
      <c r="C168" s="24" t="s">
        <v>35</v>
      </c>
      <c r="D168" s="25">
        <v>2373967.13</v>
      </c>
      <c r="E168" s="25">
        <v>0</v>
      </c>
      <c r="F168" s="25">
        <f t="shared" si="86"/>
        <v>2373967.13</v>
      </c>
      <c r="G168" s="25">
        <v>684962.19000000006</v>
      </c>
      <c r="H168" s="25">
        <v>391005.23</v>
      </c>
      <c r="I168" s="25">
        <f t="shared" si="87"/>
        <v>1689004.94</v>
      </c>
    </row>
    <row r="169" spans="1:9" s="26" customFormat="1" hidden="1" x14ac:dyDescent="0.25">
      <c r="A169" s="23" t="s">
        <v>36</v>
      </c>
      <c r="B169" s="23">
        <v>3</v>
      </c>
      <c r="C169" s="24" t="s">
        <v>37</v>
      </c>
      <c r="D169" s="25">
        <v>0</v>
      </c>
      <c r="E169" s="25">
        <v>0</v>
      </c>
      <c r="F169" s="25">
        <f t="shared" si="86"/>
        <v>0</v>
      </c>
      <c r="G169" s="25">
        <v>0</v>
      </c>
      <c r="H169" s="25">
        <v>0</v>
      </c>
      <c r="I169" s="25">
        <f t="shared" si="87"/>
        <v>0</v>
      </c>
    </row>
    <row r="170" spans="1:9" s="26" customFormat="1" x14ac:dyDescent="0.25">
      <c r="A170" s="23" t="s">
        <v>38</v>
      </c>
      <c r="B170" s="23">
        <v>3</v>
      </c>
      <c r="C170" s="24" t="s">
        <v>39</v>
      </c>
      <c r="D170" s="25">
        <v>1776842.75</v>
      </c>
      <c r="E170" s="25">
        <v>0</v>
      </c>
      <c r="F170" s="25">
        <f t="shared" si="86"/>
        <v>1776842.75</v>
      </c>
      <c r="G170" s="25">
        <v>0</v>
      </c>
      <c r="H170" s="25">
        <v>0</v>
      </c>
      <c r="I170" s="25">
        <f t="shared" si="87"/>
        <v>1776842.75</v>
      </c>
    </row>
    <row r="171" spans="1:9" s="26" customFormat="1" hidden="1" x14ac:dyDescent="0.25">
      <c r="A171" s="23" t="s">
        <v>40</v>
      </c>
      <c r="B171" s="23">
        <v>3</v>
      </c>
      <c r="C171" s="24" t="s">
        <v>41</v>
      </c>
      <c r="D171" s="25">
        <v>0</v>
      </c>
      <c r="E171" s="25">
        <v>0</v>
      </c>
      <c r="F171" s="25">
        <f t="shared" si="86"/>
        <v>0</v>
      </c>
      <c r="G171" s="25">
        <v>0</v>
      </c>
      <c r="H171" s="25">
        <v>0</v>
      </c>
      <c r="I171" s="25">
        <f t="shared" si="87"/>
        <v>0</v>
      </c>
    </row>
    <row r="172" spans="1:9" s="26" customFormat="1" hidden="1" x14ac:dyDescent="0.25">
      <c r="A172" s="23" t="s">
        <v>42</v>
      </c>
      <c r="B172" s="23">
        <v>3</v>
      </c>
      <c r="C172" s="24" t="s">
        <v>43</v>
      </c>
      <c r="D172" s="25">
        <v>0</v>
      </c>
      <c r="E172" s="25">
        <v>0</v>
      </c>
      <c r="F172" s="25">
        <f t="shared" si="86"/>
        <v>0</v>
      </c>
      <c r="G172" s="25">
        <v>0</v>
      </c>
      <c r="H172" s="25">
        <v>0</v>
      </c>
      <c r="I172" s="25">
        <f t="shared" si="87"/>
        <v>0</v>
      </c>
    </row>
    <row r="173" spans="1:9" s="26" customFormat="1" hidden="1" x14ac:dyDescent="0.25">
      <c r="A173" s="23" t="s">
        <v>44</v>
      </c>
      <c r="B173" s="23">
        <v>3</v>
      </c>
      <c r="C173" s="24" t="s">
        <v>45</v>
      </c>
      <c r="D173" s="25">
        <v>0</v>
      </c>
      <c r="E173" s="25">
        <v>0</v>
      </c>
      <c r="F173" s="25">
        <f t="shared" si="86"/>
        <v>0</v>
      </c>
      <c r="G173" s="25">
        <v>0</v>
      </c>
      <c r="H173" s="25">
        <v>0</v>
      </c>
      <c r="I173" s="25">
        <f t="shared" si="87"/>
        <v>0</v>
      </c>
    </row>
    <row r="174" spans="1:9" s="26" customFormat="1" hidden="1" x14ac:dyDescent="0.25">
      <c r="A174" s="23" t="s">
        <v>46</v>
      </c>
      <c r="B174" s="23">
        <v>3</v>
      </c>
      <c r="C174" s="24" t="s">
        <v>47</v>
      </c>
      <c r="D174" s="25">
        <v>0</v>
      </c>
      <c r="E174" s="25">
        <v>0</v>
      </c>
      <c r="F174" s="25">
        <f t="shared" si="86"/>
        <v>0</v>
      </c>
      <c r="G174" s="25">
        <v>0</v>
      </c>
      <c r="H174" s="25">
        <v>0</v>
      </c>
      <c r="I174" s="25">
        <f t="shared" si="87"/>
        <v>0</v>
      </c>
    </row>
    <row r="175" spans="1:9" s="26" customFormat="1" hidden="1" x14ac:dyDescent="0.25">
      <c r="A175" s="23" t="s">
        <v>48</v>
      </c>
      <c r="B175" s="23">
        <v>3</v>
      </c>
      <c r="C175" s="24" t="s">
        <v>49</v>
      </c>
      <c r="D175" s="25">
        <v>0</v>
      </c>
      <c r="E175" s="25">
        <v>0</v>
      </c>
      <c r="F175" s="25">
        <f t="shared" si="86"/>
        <v>0</v>
      </c>
      <c r="G175" s="25">
        <v>0</v>
      </c>
      <c r="H175" s="25">
        <v>0</v>
      </c>
      <c r="I175" s="25">
        <f t="shared" si="87"/>
        <v>0</v>
      </c>
    </row>
    <row r="176" spans="1:9" s="22" customFormat="1" hidden="1" x14ac:dyDescent="0.25">
      <c r="A176" s="18" t="s">
        <v>50</v>
      </c>
      <c r="B176" s="18">
        <v>2</v>
      </c>
      <c r="C176" s="19" t="s">
        <v>51</v>
      </c>
      <c r="D176" s="20">
        <v>0</v>
      </c>
      <c r="E176" s="20">
        <v>0</v>
      </c>
      <c r="F176" s="20">
        <f t="shared" ref="F176:I176" si="88">SUM(F177)</f>
        <v>0</v>
      </c>
      <c r="G176" s="20">
        <v>0</v>
      </c>
      <c r="H176" s="20">
        <v>0</v>
      </c>
      <c r="I176" s="20">
        <f t="shared" si="88"/>
        <v>0</v>
      </c>
    </row>
    <row r="177" spans="1:9" s="26" customFormat="1" hidden="1" x14ac:dyDescent="0.25">
      <c r="A177" s="23" t="s">
        <v>52</v>
      </c>
      <c r="B177" s="23">
        <v>3</v>
      </c>
      <c r="C177" s="24" t="s">
        <v>53</v>
      </c>
      <c r="D177" s="25">
        <v>0</v>
      </c>
      <c r="E177" s="25">
        <v>0</v>
      </c>
      <c r="F177" s="25">
        <f>+D177+E177</f>
        <v>0</v>
      </c>
      <c r="G177" s="25">
        <v>0</v>
      </c>
      <c r="H177" s="25">
        <v>0</v>
      </c>
      <c r="I177" s="25">
        <f>+F177-G177</f>
        <v>0</v>
      </c>
    </row>
    <row r="178" spans="1:9" s="22" customFormat="1" x14ac:dyDescent="0.25">
      <c r="A178" s="18" t="s">
        <v>54</v>
      </c>
      <c r="B178" s="18">
        <v>2</v>
      </c>
      <c r="C178" s="19" t="s">
        <v>55</v>
      </c>
      <c r="D178" s="20">
        <v>3704632</v>
      </c>
      <c r="E178" s="20">
        <v>0</v>
      </c>
      <c r="F178" s="20">
        <f t="shared" ref="F178:I178" si="89">SUM(F179:F180)</f>
        <v>3704632</v>
      </c>
      <c r="G178" s="20">
        <v>0</v>
      </c>
      <c r="H178" s="20">
        <v>0</v>
      </c>
      <c r="I178" s="20">
        <f t="shared" si="89"/>
        <v>3704632</v>
      </c>
    </row>
    <row r="179" spans="1:9" s="26" customFormat="1" hidden="1" x14ac:dyDescent="0.25">
      <c r="A179" s="23" t="s">
        <v>56</v>
      </c>
      <c r="B179" s="23">
        <v>3</v>
      </c>
      <c r="C179" s="24" t="s">
        <v>57</v>
      </c>
      <c r="D179" s="25">
        <v>0</v>
      </c>
      <c r="E179" s="25">
        <v>0</v>
      </c>
      <c r="F179" s="25">
        <f t="shared" ref="F179:F180" si="90">+D179+E179</f>
        <v>0</v>
      </c>
      <c r="G179" s="25">
        <v>0</v>
      </c>
      <c r="H179" s="25">
        <v>0</v>
      </c>
      <c r="I179" s="25">
        <f t="shared" ref="I179:I180" si="91">+F179-G179</f>
        <v>0</v>
      </c>
    </row>
    <row r="180" spans="1:9" s="26" customFormat="1" x14ac:dyDescent="0.25">
      <c r="A180" s="23" t="s">
        <v>58</v>
      </c>
      <c r="B180" s="23">
        <v>3</v>
      </c>
      <c r="C180" s="24" t="s">
        <v>59</v>
      </c>
      <c r="D180" s="25">
        <v>3704632</v>
      </c>
      <c r="E180" s="25">
        <v>0</v>
      </c>
      <c r="F180" s="25">
        <f t="shared" si="90"/>
        <v>3704632</v>
      </c>
      <c r="G180" s="25">
        <v>0</v>
      </c>
      <c r="H180" s="25">
        <v>0</v>
      </c>
      <c r="I180" s="25">
        <f t="shared" si="91"/>
        <v>3704632</v>
      </c>
    </row>
    <row r="181" spans="1:9" s="22" customFormat="1" hidden="1" x14ac:dyDescent="0.25">
      <c r="A181" s="18" t="s">
        <v>60</v>
      </c>
      <c r="B181" s="18">
        <v>2</v>
      </c>
      <c r="C181" s="19" t="s">
        <v>61</v>
      </c>
      <c r="D181" s="20">
        <v>0</v>
      </c>
      <c r="E181" s="20">
        <v>0</v>
      </c>
      <c r="F181" s="20">
        <f t="shared" ref="F181:I181" si="92">SUM(F182:F184)</f>
        <v>0</v>
      </c>
      <c r="G181" s="20">
        <v>0</v>
      </c>
      <c r="H181" s="20">
        <v>0</v>
      </c>
      <c r="I181" s="20">
        <f t="shared" si="92"/>
        <v>0</v>
      </c>
    </row>
    <row r="182" spans="1:9" s="26" customFormat="1" hidden="1" x14ac:dyDescent="0.25">
      <c r="A182" s="23" t="s">
        <v>62</v>
      </c>
      <c r="B182" s="23">
        <v>3</v>
      </c>
      <c r="C182" s="24" t="s">
        <v>63</v>
      </c>
      <c r="D182" s="25">
        <v>0</v>
      </c>
      <c r="E182" s="25">
        <v>0</v>
      </c>
      <c r="F182" s="25">
        <f t="shared" ref="F182:F184" si="93">+D182+E182</f>
        <v>0</v>
      </c>
      <c r="G182" s="25">
        <v>0</v>
      </c>
      <c r="H182" s="25">
        <v>0</v>
      </c>
      <c r="I182" s="25">
        <f t="shared" ref="I182:I184" si="94">+F182-G182</f>
        <v>0</v>
      </c>
    </row>
    <row r="183" spans="1:9" s="26" customFormat="1" hidden="1" x14ac:dyDescent="0.25">
      <c r="A183" s="23" t="s">
        <v>64</v>
      </c>
      <c r="B183" s="23">
        <v>3</v>
      </c>
      <c r="C183" s="24" t="s">
        <v>65</v>
      </c>
      <c r="D183" s="25">
        <v>0</v>
      </c>
      <c r="E183" s="25">
        <v>0</v>
      </c>
      <c r="F183" s="25">
        <f t="shared" si="93"/>
        <v>0</v>
      </c>
      <c r="G183" s="25">
        <v>0</v>
      </c>
      <c r="H183" s="25">
        <v>0</v>
      </c>
      <c r="I183" s="25">
        <f t="shared" si="94"/>
        <v>0</v>
      </c>
    </row>
    <row r="184" spans="1:9" s="26" customFormat="1" hidden="1" x14ac:dyDescent="0.25">
      <c r="A184" s="23" t="s">
        <v>66</v>
      </c>
      <c r="B184" s="23">
        <v>3</v>
      </c>
      <c r="C184" s="24" t="s">
        <v>67</v>
      </c>
      <c r="D184" s="25">
        <v>0</v>
      </c>
      <c r="E184" s="25">
        <v>0</v>
      </c>
      <c r="F184" s="25">
        <f t="shared" si="93"/>
        <v>0</v>
      </c>
      <c r="G184" s="25">
        <v>0</v>
      </c>
      <c r="H184" s="25">
        <v>0</v>
      </c>
      <c r="I184" s="25">
        <f t="shared" si="94"/>
        <v>0</v>
      </c>
    </row>
    <row r="185" spans="1:9" s="22" customFormat="1" x14ac:dyDescent="0.25">
      <c r="A185" s="18" t="s">
        <v>68</v>
      </c>
      <c r="B185" s="18">
        <v>2</v>
      </c>
      <c r="C185" s="19" t="s">
        <v>69</v>
      </c>
      <c r="D185" s="20">
        <v>390292524.38</v>
      </c>
      <c r="E185" s="20">
        <v>28573549.880000003</v>
      </c>
      <c r="F185" s="20">
        <f t="shared" ref="F185:I185" si="95">SUM(F186:F189)</f>
        <v>418866074.25999999</v>
      </c>
      <c r="G185" s="20">
        <v>68468748.079999998</v>
      </c>
      <c r="H185" s="20">
        <v>51666277.410000004</v>
      </c>
      <c r="I185" s="20">
        <f t="shared" si="95"/>
        <v>350397326.17999995</v>
      </c>
    </row>
    <row r="186" spans="1:9" s="26" customFormat="1" x14ac:dyDescent="0.25">
      <c r="A186" s="23" t="s">
        <v>70</v>
      </c>
      <c r="B186" s="23">
        <v>3</v>
      </c>
      <c r="C186" s="24" t="s">
        <v>71</v>
      </c>
      <c r="D186" s="25">
        <v>310146780.17999995</v>
      </c>
      <c r="E186" s="25">
        <v>28573549.880000003</v>
      </c>
      <c r="F186" s="25">
        <f t="shared" ref="F186:F189" si="96">+D186+E186</f>
        <v>338720330.05999994</v>
      </c>
      <c r="G186" s="25">
        <v>60023526.279999994</v>
      </c>
      <c r="H186" s="25">
        <v>48200685.200000003</v>
      </c>
      <c r="I186" s="25">
        <f t="shared" ref="I186:I189" si="97">+F186-G186</f>
        <v>278696803.77999997</v>
      </c>
    </row>
    <row r="187" spans="1:9" s="26" customFormat="1" x14ac:dyDescent="0.25">
      <c r="A187" s="23" t="s">
        <v>72</v>
      </c>
      <c r="B187" s="23">
        <v>3</v>
      </c>
      <c r="C187" s="24" t="s">
        <v>73</v>
      </c>
      <c r="D187" s="25">
        <v>35249241.920000002</v>
      </c>
      <c r="E187" s="25">
        <v>0</v>
      </c>
      <c r="F187" s="25">
        <f t="shared" si="96"/>
        <v>35249241.920000002</v>
      </c>
      <c r="G187" s="25">
        <v>7290389.7999999989</v>
      </c>
      <c r="H187" s="25">
        <v>2310760.21</v>
      </c>
      <c r="I187" s="25">
        <f t="shared" si="97"/>
        <v>27958852.120000005</v>
      </c>
    </row>
    <row r="188" spans="1:9" s="26" customFormat="1" x14ac:dyDescent="0.25">
      <c r="A188" s="23" t="s">
        <v>74</v>
      </c>
      <c r="B188" s="23">
        <v>3</v>
      </c>
      <c r="C188" s="24" t="s">
        <v>75</v>
      </c>
      <c r="D188" s="25">
        <v>44896502.280000001</v>
      </c>
      <c r="E188" s="25">
        <v>0</v>
      </c>
      <c r="F188" s="25">
        <f t="shared" si="96"/>
        <v>44896502.280000001</v>
      </c>
      <c r="G188" s="25">
        <v>1154832</v>
      </c>
      <c r="H188" s="25">
        <v>1154832</v>
      </c>
      <c r="I188" s="25">
        <f t="shared" si="97"/>
        <v>43741670.280000001</v>
      </c>
    </row>
    <row r="189" spans="1:9" s="26" customFormat="1" hidden="1" x14ac:dyDescent="0.25">
      <c r="A189" s="23" t="s">
        <v>76</v>
      </c>
      <c r="B189" s="23">
        <v>3</v>
      </c>
      <c r="C189" s="24" t="s">
        <v>77</v>
      </c>
      <c r="D189" s="25">
        <v>0</v>
      </c>
      <c r="E189" s="25">
        <v>0</v>
      </c>
      <c r="F189" s="25">
        <f t="shared" si="96"/>
        <v>0</v>
      </c>
      <c r="G189" s="25">
        <v>0</v>
      </c>
      <c r="H189" s="25">
        <v>0</v>
      </c>
      <c r="I189" s="25">
        <f t="shared" si="97"/>
        <v>0</v>
      </c>
    </row>
    <row r="190" spans="1:9" s="22" customFormat="1" x14ac:dyDescent="0.25">
      <c r="A190" s="18" t="s">
        <v>78</v>
      </c>
      <c r="B190" s="18">
        <v>2</v>
      </c>
      <c r="C190" s="19" t="s">
        <v>79</v>
      </c>
      <c r="D190" s="20">
        <v>14572466.640000001</v>
      </c>
      <c r="E190" s="20">
        <v>380000</v>
      </c>
      <c r="F190" s="20">
        <f t="shared" ref="F190:I190" si="98">SUM(F191:F195)</f>
        <v>14952466.640000001</v>
      </c>
      <c r="G190" s="20">
        <v>4651563</v>
      </c>
      <c r="H190" s="20">
        <v>4271563</v>
      </c>
      <c r="I190" s="20">
        <f t="shared" si="98"/>
        <v>10300903.640000001</v>
      </c>
    </row>
    <row r="191" spans="1:9" s="26" customFormat="1" hidden="1" x14ac:dyDescent="0.25">
      <c r="A191" s="23" t="s">
        <v>80</v>
      </c>
      <c r="B191" s="23">
        <v>3</v>
      </c>
      <c r="C191" s="24" t="s">
        <v>81</v>
      </c>
      <c r="D191" s="25">
        <v>0</v>
      </c>
      <c r="E191" s="25">
        <v>0</v>
      </c>
      <c r="F191" s="25">
        <f t="shared" ref="F191:F195" si="99">+D191+E191</f>
        <v>0</v>
      </c>
      <c r="G191" s="25">
        <v>0</v>
      </c>
      <c r="H191" s="25">
        <v>0</v>
      </c>
      <c r="I191" s="25">
        <f t="shared" ref="I191:I195" si="100">+F191-G191</f>
        <v>0</v>
      </c>
    </row>
    <row r="192" spans="1:9" s="26" customFormat="1" hidden="1" x14ac:dyDescent="0.25">
      <c r="A192" s="23" t="s">
        <v>82</v>
      </c>
      <c r="B192" s="23">
        <v>3</v>
      </c>
      <c r="C192" s="24" t="s">
        <v>83</v>
      </c>
      <c r="D192" s="25">
        <v>0</v>
      </c>
      <c r="E192" s="25">
        <v>0</v>
      </c>
      <c r="F192" s="25">
        <f t="shared" si="99"/>
        <v>0</v>
      </c>
      <c r="G192" s="25">
        <v>0</v>
      </c>
      <c r="H192" s="25">
        <v>0</v>
      </c>
      <c r="I192" s="25">
        <f t="shared" si="100"/>
        <v>0</v>
      </c>
    </row>
    <row r="193" spans="1:9" s="26" customFormat="1" hidden="1" x14ac:dyDescent="0.25">
      <c r="A193" s="23" t="s">
        <v>84</v>
      </c>
      <c r="B193" s="23">
        <v>3</v>
      </c>
      <c r="C193" s="24" t="s">
        <v>85</v>
      </c>
      <c r="D193" s="25">
        <v>0</v>
      </c>
      <c r="E193" s="25">
        <v>0</v>
      </c>
      <c r="F193" s="25">
        <f t="shared" si="99"/>
        <v>0</v>
      </c>
      <c r="G193" s="25">
        <v>0</v>
      </c>
      <c r="H193" s="25">
        <v>0</v>
      </c>
      <c r="I193" s="25">
        <f t="shared" si="100"/>
        <v>0</v>
      </c>
    </row>
    <row r="194" spans="1:9" s="26" customFormat="1" hidden="1" x14ac:dyDescent="0.25">
      <c r="A194" s="23" t="s">
        <v>86</v>
      </c>
      <c r="B194" s="23">
        <v>3</v>
      </c>
      <c r="C194" s="24" t="s">
        <v>87</v>
      </c>
      <c r="D194" s="25">
        <v>0</v>
      </c>
      <c r="E194" s="25">
        <v>0</v>
      </c>
      <c r="F194" s="25">
        <f t="shared" si="99"/>
        <v>0</v>
      </c>
      <c r="G194" s="25">
        <v>0</v>
      </c>
      <c r="H194" s="25">
        <v>0</v>
      </c>
      <c r="I194" s="25">
        <f t="shared" si="100"/>
        <v>0</v>
      </c>
    </row>
    <row r="195" spans="1:9" s="26" customFormat="1" x14ac:dyDescent="0.25">
      <c r="A195" s="23" t="s">
        <v>88</v>
      </c>
      <c r="B195" s="23">
        <v>3</v>
      </c>
      <c r="C195" s="24" t="s">
        <v>89</v>
      </c>
      <c r="D195" s="25">
        <v>14572466.640000001</v>
      </c>
      <c r="E195" s="25">
        <v>380000</v>
      </c>
      <c r="F195" s="25">
        <f t="shared" si="99"/>
        <v>14952466.640000001</v>
      </c>
      <c r="G195" s="25">
        <v>4651563</v>
      </c>
      <c r="H195" s="25">
        <v>4271563</v>
      </c>
      <c r="I195" s="25">
        <f t="shared" si="100"/>
        <v>10300903.640000001</v>
      </c>
    </row>
    <row r="196" spans="1:9" s="26" customFormat="1" x14ac:dyDescent="0.25">
      <c r="A196" s="23"/>
      <c r="B196" s="23" t="s">
        <v>14</v>
      </c>
      <c r="C196" s="24"/>
      <c r="D196" s="25"/>
      <c r="E196" s="25"/>
      <c r="F196" s="25"/>
      <c r="G196" s="25"/>
      <c r="H196" s="25"/>
      <c r="I196" s="27" t="s">
        <v>14</v>
      </c>
    </row>
    <row r="197" spans="1:9" s="21" customFormat="1" x14ac:dyDescent="0.25">
      <c r="A197" s="18">
        <v>2</v>
      </c>
      <c r="B197" s="18">
        <v>1</v>
      </c>
      <c r="C197" s="19" t="s">
        <v>90</v>
      </c>
      <c r="D197" s="20">
        <v>588522237.6400001</v>
      </c>
      <c r="E197" s="20">
        <v>53695172.289999999</v>
      </c>
      <c r="F197" s="20">
        <f t="shared" ref="F197:I197" si="101">SUM(F198,F205,F213,F219,F224,F231,F241)</f>
        <v>642217409.92999995</v>
      </c>
      <c r="G197" s="20">
        <v>57638214.330000013</v>
      </c>
      <c r="H197" s="20">
        <v>40273904.329999998</v>
      </c>
      <c r="I197" s="20">
        <f t="shared" si="101"/>
        <v>584579195.60000002</v>
      </c>
    </row>
    <row r="198" spans="1:9" s="26" customFormat="1" x14ac:dyDescent="0.25">
      <c r="A198" s="18" t="s">
        <v>91</v>
      </c>
      <c r="B198" s="18">
        <v>2</v>
      </c>
      <c r="C198" s="19" t="s">
        <v>92</v>
      </c>
      <c r="D198" s="20">
        <v>41444113.060000002</v>
      </c>
      <c r="E198" s="20">
        <v>0</v>
      </c>
      <c r="F198" s="20">
        <f t="shared" ref="F198:I198" si="102">SUM(F199:F204)</f>
        <v>41444113.060000002</v>
      </c>
      <c r="G198" s="20">
        <v>533600</v>
      </c>
      <c r="H198" s="20">
        <v>533600</v>
      </c>
      <c r="I198" s="20">
        <f t="shared" si="102"/>
        <v>40910513.060000002</v>
      </c>
    </row>
    <row r="199" spans="1:9" s="26" customFormat="1" x14ac:dyDescent="0.25">
      <c r="A199" s="23" t="s">
        <v>93</v>
      </c>
      <c r="B199" s="23">
        <v>3</v>
      </c>
      <c r="C199" s="24" t="s">
        <v>94</v>
      </c>
      <c r="D199" s="25">
        <v>41444113.060000002</v>
      </c>
      <c r="E199" s="25">
        <v>0</v>
      </c>
      <c r="F199" s="25">
        <f t="shared" ref="F199:F204" si="103">+D199+E199</f>
        <v>41444113.060000002</v>
      </c>
      <c r="G199" s="25">
        <v>533600</v>
      </c>
      <c r="H199" s="25">
        <v>533600</v>
      </c>
      <c r="I199" s="25">
        <f t="shared" ref="I199:I204" si="104">+F199-G199</f>
        <v>40910513.060000002</v>
      </c>
    </row>
    <row r="200" spans="1:9" s="26" customFormat="1" hidden="1" x14ac:dyDescent="0.25">
      <c r="A200" s="23" t="s">
        <v>95</v>
      </c>
      <c r="B200" s="23">
        <v>3</v>
      </c>
      <c r="C200" s="24" t="s">
        <v>96</v>
      </c>
      <c r="D200" s="25">
        <v>0</v>
      </c>
      <c r="E200" s="25">
        <v>0</v>
      </c>
      <c r="F200" s="25">
        <f t="shared" si="103"/>
        <v>0</v>
      </c>
      <c r="G200" s="25">
        <v>0</v>
      </c>
      <c r="H200" s="25">
        <v>0</v>
      </c>
      <c r="I200" s="25">
        <f t="shared" si="104"/>
        <v>0</v>
      </c>
    </row>
    <row r="201" spans="1:9" s="26" customFormat="1" hidden="1" x14ac:dyDescent="0.25">
      <c r="A201" s="23" t="s">
        <v>97</v>
      </c>
      <c r="B201" s="23">
        <v>3</v>
      </c>
      <c r="C201" s="24" t="s">
        <v>98</v>
      </c>
      <c r="D201" s="25">
        <v>0</v>
      </c>
      <c r="E201" s="25">
        <v>0</v>
      </c>
      <c r="F201" s="25">
        <f t="shared" si="103"/>
        <v>0</v>
      </c>
      <c r="G201" s="25">
        <v>0</v>
      </c>
      <c r="H201" s="25">
        <v>0</v>
      </c>
      <c r="I201" s="25">
        <f t="shared" si="104"/>
        <v>0</v>
      </c>
    </row>
    <row r="202" spans="1:9" s="26" customFormat="1" hidden="1" x14ac:dyDescent="0.25">
      <c r="A202" s="23" t="s">
        <v>99</v>
      </c>
      <c r="B202" s="23">
        <v>3</v>
      </c>
      <c r="C202" s="24" t="s">
        <v>100</v>
      </c>
      <c r="D202" s="25">
        <v>0</v>
      </c>
      <c r="E202" s="25">
        <v>0</v>
      </c>
      <c r="F202" s="25">
        <f t="shared" si="103"/>
        <v>0</v>
      </c>
      <c r="G202" s="25">
        <v>0</v>
      </c>
      <c r="H202" s="25">
        <v>0</v>
      </c>
      <c r="I202" s="25">
        <f t="shared" si="104"/>
        <v>0</v>
      </c>
    </row>
    <row r="203" spans="1:9" s="26" customFormat="1" hidden="1" x14ac:dyDescent="0.25">
      <c r="A203" s="23" t="s">
        <v>101</v>
      </c>
      <c r="B203" s="23">
        <v>3</v>
      </c>
      <c r="C203" s="24" t="s">
        <v>102</v>
      </c>
      <c r="D203" s="25">
        <v>0</v>
      </c>
      <c r="E203" s="25">
        <v>0</v>
      </c>
      <c r="F203" s="25">
        <f t="shared" si="103"/>
        <v>0</v>
      </c>
      <c r="G203" s="25">
        <v>0</v>
      </c>
      <c r="H203" s="25">
        <v>0</v>
      </c>
      <c r="I203" s="25">
        <f t="shared" si="104"/>
        <v>0</v>
      </c>
    </row>
    <row r="204" spans="1:9" s="26" customFormat="1" hidden="1" x14ac:dyDescent="0.25">
      <c r="A204" s="23" t="s">
        <v>103</v>
      </c>
      <c r="B204" s="23">
        <v>3</v>
      </c>
      <c r="C204" s="24" t="s">
        <v>104</v>
      </c>
      <c r="D204" s="25">
        <v>0</v>
      </c>
      <c r="E204" s="25">
        <v>0</v>
      </c>
      <c r="F204" s="25">
        <f t="shared" si="103"/>
        <v>0</v>
      </c>
      <c r="G204" s="25">
        <v>0</v>
      </c>
      <c r="H204" s="25">
        <v>0</v>
      </c>
      <c r="I204" s="25">
        <f t="shared" si="104"/>
        <v>0</v>
      </c>
    </row>
    <row r="205" spans="1:9" s="26" customFormat="1" x14ac:dyDescent="0.25">
      <c r="A205" s="18" t="s">
        <v>105</v>
      </c>
      <c r="B205" s="18">
        <v>2</v>
      </c>
      <c r="C205" s="19" t="s">
        <v>106</v>
      </c>
      <c r="D205" s="20">
        <v>439183340.65000004</v>
      </c>
      <c r="E205" s="20">
        <v>53695172.289999999</v>
      </c>
      <c r="F205" s="20">
        <f t="shared" ref="F205:I205" si="105">SUM(F206:F212)</f>
        <v>492878512.94</v>
      </c>
      <c r="G205" s="20">
        <v>44373494.590000011</v>
      </c>
      <c r="H205" s="20">
        <v>33183906.530000001</v>
      </c>
      <c r="I205" s="20">
        <f t="shared" si="105"/>
        <v>448505018.35000002</v>
      </c>
    </row>
    <row r="206" spans="1:9" s="26" customFormat="1" x14ac:dyDescent="0.25">
      <c r="A206" s="23" t="s">
        <v>107</v>
      </c>
      <c r="B206" s="23">
        <v>3</v>
      </c>
      <c r="C206" s="24" t="s">
        <v>108</v>
      </c>
      <c r="D206" s="25">
        <v>255236126.27000001</v>
      </c>
      <c r="E206" s="25">
        <v>53695172.289999999</v>
      </c>
      <c r="F206" s="25">
        <f t="shared" ref="F206:F212" si="106">+D206+E206</f>
        <v>308931298.56</v>
      </c>
      <c r="G206" s="25">
        <v>14965807.200000001</v>
      </c>
      <c r="H206" s="25">
        <v>13488117.610000001</v>
      </c>
      <c r="I206" s="25">
        <f t="shared" ref="I206:I212" si="107">+F206-G206</f>
        <v>293965491.36000001</v>
      </c>
    </row>
    <row r="207" spans="1:9" s="26" customFormat="1" hidden="1" x14ac:dyDescent="0.25">
      <c r="A207" s="23" t="s">
        <v>109</v>
      </c>
      <c r="B207" s="23">
        <v>3</v>
      </c>
      <c r="C207" s="24" t="s">
        <v>110</v>
      </c>
      <c r="D207" s="25">
        <v>0</v>
      </c>
      <c r="E207" s="25">
        <v>0</v>
      </c>
      <c r="F207" s="25">
        <f t="shared" si="106"/>
        <v>0</v>
      </c>
      <c r="G207" s="25">
        <v>0</v>
      </c>
      <c r="H207" s="25">
        <v>0</v>
      </c>
      <c r="I207" s="25">
        <f t="shared" si="107"/>
        <v>0</v>
      </c>
    </row>
    <row r="208" spans="1:9" s="26" customFormat="1" x14ac:dyDescent="0.25">
      <c r="A208" s="23" t="s">
        <v>111</v>
      </c>
      <c r="B208" s="23">
        <v>3</v>
      </c>
      <c r="C208" s="24" t="s">
        <v>112</v>
      </c>
      <c r="D208" s="25">
        <v>118684600.85999995</v>
      </c>
      <c r="E208" s="25">
        <v>0</v>
      </c>
      <c r="F208" s="25">
        <f t="shared" si="106"/>
        <v>118684600.85999995</v>
      </c>
      <c r="G208" s="25">
        <v>14317200.640000001</v>
      </c>
      <c r="H208" s="25">
        <v>14317200.640000001</v>
      </c>
      <c r="I208" s="25">
        <f t="shared" si="107"/>
        <v>104367400.21999995</v>
      </c>
    </row>
    <row r="209" spans="1:9" s="26" customFormat="1" x14ac:dyDescent="0.25">
      <c r="A209" s="23" t="s">
        <v>113</v>
      </c>
      <c r="B209" s="23">
        <v>3</v>
      </c>
      <c r="C209" s="24" t="s">
        <v>114</v>
      </c>
      <c r="D209" s="25">
        <v>48975544.600000001</v>
      </c>
      <c r="E209" s="25">
        <v>0</v>
      </c>
      <c r="F209" s="25">
        <f t="shared" si="106"/>
        <v>48975544.600000001</v>
      </c>
      <c r="G209" s="25">
        <v>0</v>
      </c>
      <c r="H209" s="25">
        <v>0</v>
      </c>
      <c r="I209" s="25">
        <f t="shared" si="107"/>
        <v>48975544.600000001</v>
      </c>
    </row>
    <row r="210" spans="1:9" s="26" customFormat="1" x14ac:dyDescent="0.25">
      <c r="A210" s="23" t="s">
        <v>115</v>
      </c>
      <c r="B210" s="23">
        <v>3</v>
      </c>
      <c r="C210" s="24" t="s">
        <v>116</v>
      </c>
      <c r="D210" s="25">
        <v>11656568.92</v>
      </c>
      <c r="E210" s="25">
        <v>0</v>
      </c>
      <c r="F210" s="25">
        <f t="shared" si="106"/>
        <v>11656568.92</v>
      </c>
      <c r="G210" s="25">
        <v>9508513.620000001</v>
      </c>
      <c r="H210" s="25">
        <v>5378588.2800000003</v>
      </c>
      <c r="I210" s="25">
        <f t="shared" si="107"/>
        <v>2148055.2999999989</v>
      </c>
    </row>
    <row r="211" spans="1:9" s="26" customFormat="1" x14ac:dyDescent="0.25">
      <c r="A211" s="23" t="s">
        <v>117</v>
      </c>
      <c r="B211" s="23">
        <v>3</v>
      </c>
      <c r="C211" s="24" t="s">
        <v>118</v>
      </c>
      <c r="D211" s="25">
        <v>4630500</v>
      </c>
      <c r="E211" s="25">
        <v>0</v>
      </c>
      <c r="F211" s="25">
        <f t="shared" si="106"/>
        <v>4630500</v>
      </c>
      <c r="G211" s="25">
        <v>5581973.1299999999</v>
      </c>
      <c r="H211" s="25">
        <v>0</v>
      </c>
      <c r="I211" s="25">
        <f t="shared" si="107"/>
        <v>-951473.12999999989</v>
      </c>
    </row>
    <row r="212" spans="1:9" s="26" customFormat="1" ht="13.5" hidden="1" customHeight="1" x14ac:dyDescent="0.25">
      <c r="A212" s="23" t="s">
        <v>119</v>
      </c>
      <c r="B212" s="23">
        <v>3</v>
      </c>
      <c r="C212" s="24" t="s">
        <v>120</v>
      </c>
      <c r="D212" s="25">
        <v>0</v>
      </c>
      <c r="E212" s="25">
        <v>0</v>
      </c>
      <c r="F212" s="25">
        <f t="shared" si="106"/>
        <v>0</v>
      </c>
      <c r="G212" s="25">
        <v>0</v>
      </c>
      <c r="H212" s="25">
        <v>0</v>
      </c>
      <c r="I212" s="25">
        <f t="shared" si="107"/>
        <v>0</v>
      </c>
    </row>
    <row r="213" spans="1:9" s="26" customFormat="1" x14ac:dyDescent="0.25">
      <c r="A213" s="18" t="s">
        <v>121</v>
      </c>
      <c r="B213" s="18">
        <v>2</v>
      </c>
      <c r="C213" s="19" t="s">
        <v>122</v>
      </c>
      <c r="D213" s="20">
        <v>14497198.92</v>
      </c>
      <c r="E213" s="20">
        <v>0</v>
      </c>
      <c r="F213" s="20">
        <f t="shared" ref="F213:I213" si="108">SUM(F214:F218)</f>
        <v>14497198.92</v>
      </c>
      <c r="G213" s="20">
        <v>417626</v>
      </c>
      <c r="H213" s="20">
        <v>0</v>
      </c>
      <c r="I213" s="20">
        <f t="shared" si="108"/>
        <v>14079572.92</v>
      </c>
    </row>
    <row r="214" spans="1:9" s="26" customFormat="1" x14ac:dyDescent="0.25">
      <c r="A214" s="23" t="s">
        <v>123</v>
      </c>
      <c r="B214" s="23">
        <v>3</v>
      </c>
      <c r="C214" s="24" t="s">
        <v>124</v>
      </c>
      <c r="D214" s="25">
        <v>14497198.92</v>
      </c>
      <c r="E214" s="25">
        <v>0</v>
      </c>
      <c r="F214" s="25">
        <f t="shared" ref="F214:F218" si="109">+D214+E214</f>
        <v>14497198.92</v>
      </c>
      <c r="G214" s="25">
        <v>417626</v>
      </c>
      <c r="H214" s="25">
        <v>0</v>
      </c>
      <c r="I214" s="25">
        <f t="shared" ref="I214:I218" si="110">+F214-G214</f>
        <v>14079572.92</v>
      </c>
    </row>
    <row r="215" spans="1:9" s="26" customFormat="1" hidden="1" x14ac:dyDescent="0.25">
      <c r="A215" s="23" t="s">
        <v>125</v>
      </c>
      <c r="B215" s="23">
        <v>3</v>
      </c>
      <c r="C215" s="24" t="s">
        <v>126</v>
      </c>
      <c r="D215" s="25">
        <v>0</v>
      </c>
      <c r="E215" s="25">
        <v>0</v>
      </c>
      <c r="F215" s="25">
        <f t="shared" si="109"/>
        <v>0</v>
      </c>
      <c r="G215" s="25">
        <v>0</v>
      </c>
      <c r="H215" s="25">
        <v>0</v>
      </c>
      <c r="I215" s="25">
        <f t="shared" si="110"/>
        <v>0</v>
      </c>
    </row>
    <row r="216" spans="1:9" s="26" customFormat="1" hidden="1" x14ac:dyDescent="0.25">
      <c r="A216" s="23" t="s">
        <v>127</v>
      </c>
      <c r="B216" s="23">
        <v>3</v>
      </c>
      <c r="C216" s="24" t="s">
        <v>128</v>
      </c>
      <c r="D216" s="25">
        <v>0</v>
      </c>
      <c r="E216" s="25">
        <v>0</v>
      </c>
      <c r="F216" s="25">
        <f t="shared" si="109"/>
        <v>0</v>
      </c>
      <c r="G216" s="25">
        <v>0</v>
      </c>
      <c r="H216" s="25">
        <v>0</v>
      </c>
      <c r="I216" s="25">
        <f t="shared" si="110"/>
        <v>0</v>
      </c>
    </row>
    <row r="217" spans="1:9" s="26" customFormat="1" hidden="1" x14ac:dyDescent="0.25">
      <c r="A217" s="23" t="s">
        <v>129</v>
      </c>
      <c r="B217" s="23">
        <v>3</v>
      </c>
      <c r="C217" s="24" t="s">
        <v>130</v>
      </c>
      <c r="D217" s="25">
        <v>0</v>
      </c>
      <c r="E217" s="25">
        <v>0</v>
      </c>
      <c r="F217" s="25">
        <f t="shared" si="109"/>
        <v>0</v>
      </c>
      <c r="G217" s="25">
        <v>0</v>
      </c>
      <c r="H217" s="25">
        <v>0</v>
      </c>
      <c r="I217" s="25">
        <f t="shared" si="110"/>
        <v>0</v>
      </c>
    </row>
    <row r="218" spans="1:9" s="26" customFormat="1" hidden="1" x14ac:dyDescent="0.25">
      <c r="A218" s="23" t="s">
        <v>131</v>
      </c>
      <c r="B218" s="23">
        <v>3</v>
      </c>
      <c r="C218" s="24" t="s">
        <v>132</v>
      </c>
      <c r="D218" s="25">
        <v>0</v>
      </c>
      <c r="E218" s="25">
        <v>0</v>
      </c>
      <c r="F218" s="25">
        <f t="shared" si="109"/>
        <v>0</v>
      </c>
      <c r="G218" s="25">
        <v>0</v>
      </c>
      <c r="H218" s="25">
        <v>0</v>
      </c>
      <c r="I218" s="25">
        <f t="shared" si="110"/>
        <v>0</v>
      </c>
    </row>
    <row r="219" spans="1:9" s="26" customFormat="1" x14ac:dyDescent="0.25">
      <c r="A219" s="18" t="s">
        <v>133</v>
      </c>
      <c r="B219" s="18">
        <v>2</v>
      </c>
      <c r="C219" s="19" t="s">
        <v>134</v>
      </c>
      <c r="D219" s="20">
        <v>14775800</v>
      </c>
      <c r="E219" s="20">
        <v>0</v>
      </c>
      <c r="F219" s="20">
        <f t="shared" ref="F219:I219" si="111">SUM(F220:F223)</f>
        <v>14775800</v>
      </c>
      <c r="G219" s="20">
        <v>7166263.9199999999</v>
      </c>
      <c r="H219" s="20">
        <v>4509166.5999999996</v>
      </c>
      <c r="I219" s="20">
        <f t="shared" si="111"/>
        <v>7609536.0800000001</v>
      </c>
    </row>
    <row r="220" spans="1:9" s="26" customFormat="1" x14ac:dyDescent="0.25">
      <c r="A220" s="23" t="s">
        <v>135</v>
      </c>
      <c r="B220" s="23">
        <v>3</v>
      </c>
      <c r="C220" s="24" t="s">
        <v>136</v>
      </c>
      <c r="D220" s="25">
        <v>3503800</v>
      </c>
      <c r="E220" s="25">
        <v>0</v>
      </c>
      <c r="F220" s="25">
        <f t="shared" ref="F220:F223" si="112">+D220+E220</f>
        <v>3503800</v>
      </c>
      <c r="G220" s="25">
        <v>3080951.15</v>
      </c>
      <c r="H220" s="25">
        <v>1052079.1499999999</v>
      </c>
      <c r="I220" s="25">
        <f t="shared" ref="I220:I223" si="113">+F220-G220</f>
        <v>422848.85000000009</v>
      </c>
    </row>
    <row r="221" spans="1:9" s="26" customFormat="1" x14ac:dyDescent="0.25">
      <c r="A221" s="23" t="s">
        <v>137</v>
      </c>
      <c r="B221" s="23">
        <v>3</v>
      </c>
      <c r="C221" s="24" t="s">
        <v>138</v>
      </c>
      <c r="D221" s="25">
        <v>11272000</v>
      </c>
      <c r="E221" s="25">
        <v>0</v>
      </c>
      <c r="F221" s="25">
        <f t="shared" si="112"/>
        <v>11272000</v>
      </c>
      <c r="G221" s="25">
        <v>4085312.77</v>
      </c>
      <c r="H221" s="25">
        <v>3457087.45</v>
      </c>
      <c r="I221" s="25">
        <f t="shared" si="113"/>
        <v>7186687.2300000004</v>
      </c>
    </row>
    <row r="222" spans="1:9" s="26" customFormat="1" hidden="1" x14ac:dyDescent="0.25">
      <c r="A222" s="23" t="s">
        <v>139</v>
      </c>
      <c r="B222" s="23">
        <v>3</v>
      </c>
      <c r="C222" s="24" t="s">
        <v>140</v>
      </c>
      <c r="D222" s="25">
        <v>0</v>
      </c>
      <c r="E222" s="25">
        <v>0</v>
      </c>
      <c r="F222" s="25">
        <f t="shared" si="112"/>
        <v>0</v>
      </c>
      <c r="G222" s="25">
        <v>0</v>
      </c>
      <c r="H222" s="25">
        <v>0</v>
      </c>
      <c r="I222" s="25">
        <f t="shared" si="113"/>
        <v>0</v>
      </c>
    </row>
    <row r="223" spans="1:9" s="26" customFormat="1" hidden="1" x14ac:dyDescent="0.25">
      <c r="A223" s="23" t="s">
        <v>141</v>
      </c>
      <c r="B223" s="23">
        <v>3</v>
      </c>
      <c r="C223" s="24" t="s">
        <v>142</v>
      </c>
      <c r="D223" s="25">
        <v>0</v>
      </c>
      <c r="E223" s="25">
        <v>0</v>
      </c>
      <c r="F223" s="25">
        <f t="shared" si="112"/>
        <v>0</v>
      </c>
      <c r="G223" s="25">
        <v>0</v>
      </c>
      <c r="H223" s="25">
        <v>0</v>
      </c>
      <c r="I223" s="25">
        <f t="shared" si="113"/>
        <v>0</v>
      </c>
    </row>
    <row r="224" spans="1:9" s="26" customFormat="1" x14ac:dyDescent="0.25">
      <c r="A224" s="18" t="s">
        <v>143</v>
      </c>
      <c r="B224" s="18">
        <v>2</v>
      </c>
      <c r="C224" s="19" t="s">
        <v>144</v>
      </c>
      <c r="D224" s="20">
        <v>75336785.019999996</v>
      </c>
      <c r="E224" s="20">
        <v>0</v>
      </c>
      <c r="F224" s="20">
        <f t="shared" ref="F224:I224" si="114">SUM(F225:F230)</f>
        <v>75336785.019999996</v>
      </c>
      <c r="G224" s="20">
        <v>4597833.28</v>
      </c>
      <c r="H224" s="20">
        <v>1597834.66</v>
      </c>
      <c r="I224" s="20">
        <f t="shared" si="114"/>
        <v>70738951.739999995</v>
      </c>
    </row>
    <row r="225" spans="1:9" s="26" customFormat="1" x14ac:dyDescent="0.25">
      <c r="A225" s="23" t="s">
        <v>145</v>
      </c>
      <c r="B225" s="23">
        <v>3</v>
      </c>
      <c r="C225" s="24" t="s">
        <v>146</v>
      </c>
      <c r="D225" s="25">
        <v>75336785.019999996</v>
      </c>
      <c r="E225" s="25">
        <v>0</v>
      </c>
      <c r="F225" s="25">
        <f t="shared" ref="F225:F230" si="115">+D225+E225</f>
        <v>75336785.019999996</v>
      </c>
      <c r="G225" s="25">
        <v>4597833.28</v>
      </c>
      <c r="H225" s="25">
        <v>1597834.66</v>
      </c>
      <c r="I225" s="25">
        <f t="shared" ref="I225:I230" si="116">+F225-G225</f>
        <v>70738951.739999995</v>
      </c>
    </row>
    <row r="226" spans="1:9" s="26" customFormat="1" hidden="1" x14ac:dyDescent="0.25">
      <c r="A226" s="23" t="s">
        <v>147</v>
      </c>
      <c r="B226" s="23">
        <v>3</v>
      </c>
      <c r="C226" s="24" t="s">
        <v>148</v>
      </c>
      <c r="D226" s="25">
        <v>0</v>
      </c>
      <c r="E226" s="25">
        <v>0</v>
      </c>
      <c r="F226" s="25">
        <f t="shared" si="115"/>
        <v>0</v>
      </c>
      <c r="G226" s="25">
        <v>0</v>
      </c>
      <c r="H226" s="25">
        <v>0</v>
      </c>
      <c r="I226" s="25">
        <f t="shared" si="116"/>
        <v>0</v>
      </c>
    </row>
    <row r="227" spans="1:9" s="26" customFormat="1" hidden="1" x14ac:dyDescent="0.25">
      <c r="A227" s="23" t="s">
        <v>149</v>
      </c>
      <c r="B227" s="23">
        <v>3</v>
      </c>
      <c r="C227" s="24" t="s">
        <v>150</v>
      </c>
      <c r="D227" s="25">
        <v>0</v>
      </c>
      <c r="E227" s="25">
        <v>0</v>
      </c>
      <c r="F227" s="25">
        <f t="shared" si="115"/>
        <v>0</v>
      </c>
      <c r="G227" s="25">
        <v>0</v>
      </c>
      <c r="H227" s="25">
        <v>0</v>
      </c>
      <c r="I227" s="25">
        <f t="shared" si="116"/>
        <v>0</v>
      </c>
    </row>
    <row r="228" spans="1:9" s="26" customFormat="1" hidden="1" x14ac:dyDescent="0.25">
      <c r="A228" s="23" t="s">
        <v>151</v>
      </c>
      <c r="B228" s="23">
        <v>3</v>
      </c>
      <c r="C228" s="24" t="s">
        <v>152</v>
      </c>
      <c r="D228" s="25">
        <v>0</v>
      </c>
      <c r="E228" s="25">
        <v>0</v>
      </c>
      <c r="F228" s="25">
        <f t="shared" si="115"/>
        <v>0</v>
      </c>
      <c r="G228" s="25">
        <v>0</v>
      </c>
      <c r="H228" s="25">
        <v>0</v>
      </c>
      <c r="I228" s="25">
        <f t="shared" si="116"/>
        <v>0</v>
      </c>
    </row>
    <row r="229" spans="1:9" s="26" customFormat="1" hidden="1" x14ac:dyDescent="0.25">
      <c r="A229" s="23" t="s">
        <v>153</v>
      </c>
      <c r="B229" s="23">
        <v>3</v>
      </c>
      <c r="C229" s="24" t="s">
        <v>154</v>
      </c>
      <c r="D229" s="25">
        <v>0</v>
      </c>
      <c r="E229" s="25">
        <v>0</v>
      </c>
      <c r="F229" s="25">
        <f t="shared" si="115"/>
        <v>0</v>
      </c>
      <c r="G229" s="25">
        <v>0</v>
      </c>
      <c r="H229" s="25">
        <v>0</v>
      </c>
      <c r="I229" s="25">
        <f t="shared" si="116"/>
        <v>0</v>
      </c>
    </row>
    <row r="230" spans="1:9" s="26" customFormat="1" hidden="1" x14ac:dyDescent="0.25">
      <c r="A230" s="23" t="s">
        <v>155</v>
      </c>
      <c r="B230" s="23">
        <v>3</v>
      </c>
      <c r="C230" s="24" t="s">
        <v>156</v>
      </c>
      <c r="D230" s="25">
        <v>0</v>
      </c>
      <c r="E230" s="25">
        <v>0</v>
      </c>
      <c r="F230" s="25">
        <f t="shared" si="115"/>
        <v>0</v>
      </c>
      <c r="G230" s="25">
        <v>0</v>
      </c>
      <c r="H230" s="25">
        <v>0</v>
      </c>
      <c r="I230" s="25">
        <f t="shared" si="116"/>
        <v>0</v>
      </c>
    </row>
    <row r="231" spans="1:9" s="26" customFormat="1" x14ac:dyDescent="0.25">
      <c r="A231" s="18" t="s">
        <v>157</v>
      </c>
      <c r="B231" s="18">
        <v>2</v>
      </c>
      <c r="C231" s="19" t="s">
        <v>158</v>
      </c>
      <c r="D231" s="20">
        <v>3284999.99</v>
      </c>
      <c r="E231" s="20">
        <v>0</v>
      </c>
      <c r="F231" s="20">
        <f t="shared" ref="F231:I231" si="117">SUM(F232:F240)</f>
        <v>3284999.99</v>
      </c>
      <c r="G231" s="20">
        <v>549396.54</v>
      </c>
      <c r="H231" s="20">
        <v>449396.54</v>
      </c>
      <c r="I231" s="20">
        <f t="shared" si="117"/>
        <v>2735603.45</v>
      </c>
    </row>
    <row r="232" spans="1:9" s="26" customFormat="1" hidden="1" x14ac:dyDescent="0.25">
      <c r="A232" s="23" t="s">
        <v>159</v>
      </c>
      <c r="B232" s="23">
        <v>3</v>
      </c>
      <c r="C232" s="24" t="s">
        <v>160</v>
      </c>
      <c r="D232" s="25">
        <v>0</v>
      </c>
      <c r="E232" s="25">
        <v>0</v>
      </c>
      <c r="F232" s="25">
        <f t="shared" ref="F232:F240" si="118">+D232+E232</f>
        <v>0</v>
      </c>
      <c r="G232" s="25">
        <v>0</v>
      </c>
      <c r="H232" s="25">
        <v>0</v>
      </c>
      <c r="I232" s="25">
        <f t="shared" ref="I232:I240" si="119">+F232-G232</f>
        <v>0</v>
      </c>
    </row>
    <row r="233" spans="1:9" s="26" customFormat="1" hidden="1" x14ac:dyDescent="0.25">
      <c r="A233" s="23" t="s">
        <v>161</v>
      </c>
      <c r="B233" s="23">
        <v>3</v>
      </c>
      <c r="C233" s="24" t="s">
        <v>162</v>
      </c>
      <c r="D233" s="25">
        <v>0</v>
      </c>
      <c r="E233" s="25">
        <v>0</v>
      </c>
      <c r="F233" s="25">
        <f t="shared" si="118"/>
        <v>0</v>
      </c>
      <c r="G233" s="25">
        <v>0</v>
      </c>
      <c r="H233" s="25">
        <v>0</v>
      </c>
      <c r="I233" s="25">
        <f t="shared" si="119"/>
        <v>0</v>
      </c>
    </row>
    <row r="234" spans="1:9" s="26" customFormat="1" hidden="1" x14ac:dyDescent="0.25">
      <c r="A234" s="23" t="s">
        <v>163</v>
      </c>
      <c r="B234" s="23">
        <v>3</v>
      </c>
      <c r="C234" s="24" t="s">
        <v>164</v>
      </c>
      <c r="D234" s="25">
        <v>0</v>
      </c>
      <c r="E234" s="25">
        <v>0</v>
      </c>
      <c r="F234" s="25">
        <f t="shared" si="118"/>
        <v>0</v>
      </c>
      <c r="G234" s="25">
        <v>0</v>
      </c>
      <c r="H234" s="25">
        <v>0</v>
      </c>
      <c r="I234" s="25">
        <f t="shared" si="119"/>
        <v>0</v>
      </c>
    </row>
    <row r="235" spans="1:9" s="26" customFormat="1" hidden="1" x14ac:dyDescent="0.25">
      <c r="A235" s="23" t="s">
        <v>165</v>
      </c>
      <c r="B235" s="23">
        <v>3</v>
      </c>
      <c r="C235" s="24" t="s">
        <v>166</v>
      </c>
      <c r="D235" s="25">
        <v>0</v>
      </c>
      <c r="E235" s="25">
        <v>0</v>
      </c>
      <c r="F235" s="25">
        <f t="shared" si="118"/>
        <v>0</v>
      </c>
      <c r="G235" s="25">
        <v>0</v>
      </c>
      <c r="H235" s="25">
        <v>0</v>
      </c>
      <c r="I235" s="25">
        <f t="shared" si="119"/>
        <v>0</v>
      </c>
    </row>
    <row r="236" spans="1:9" s="26" customFormat="1" x14ac:dyDescent="0.25">
      <c r="A236" s="23" t="s">
        <v>167</v>
      </c>
      <c r="B236" s="23">
        <v>3</v>
      </c>
      <c r="C236" s="24" t="s">
        <v>168</v>
      </c>
      <c r="D236" s="25">
        <v>384999.99</v>
      </c>
      <c r="E236" s="25">
        <v>0</v>
      </c>
      <c r="F236" s="25">
        <f t="shared" si="118"/>
        <v>384999.99</v>
      </c>
      <c r="G236" s="25">
        <v>485000</v>
      </c>
      <c r="H236" s="25">
        <v>385000</v>
      </c>
      <c r="I236" s="25">
        <f t="shared" si="119"/>
        <v>-100000.01000000001</v>
      </c>
    </row>
    <row r="237" spans="1:9" s="26" customFormat="1" hidden="1" x14ac:dyDescent="0.25">
      <c r="A237" s="23" t="s">
        <v>169</v>
      </c>
      <c r="B237" s="23">
        <v>3</v>
      </c>
      <c r="C237" s="24" t="s">
        <v>170</v>
      </c>
      <c r="D237" s="25">
        <v>0</v>
      </c>
      <c r="E237" s="25">
        <v>0</v>
      </c>
      <c r="F237" s="25">
        <f t="shared" si="118"/>
        <v>0</v>
      </c>
      <c r="G237" s="25">
        <v>0</v>
      </c>
      <c r="H237" s="25">
        <v>0</v>
      </c>
      <c r="I237" s="25">
        <f t="shared" si="119"/>
        <v>0</v>
      </c>
    </row>
    <row r="238" spans="1:9" s="26" customFormat="1" hidden="1" x14ac:dyDescent="0.25">
      <c r="A238" s="23" t="s">
        <v>171</v>
      </c>
      <c r="B238" s="23">
        <v>3</v>
      </c>
      <c r="C238" s="24" t="s">
        <v>172</v>
      </c>
      <c r="D238" s="25">
        <v>0</v>
      </c>
      <c r="E238" s="25">
        <v>0</v>
      </c>
      <c r="F238" s="25">
        <f t="shared" si="118"/>
        <v>0</v>
      </c>
      <c r="G238" s="25">
        <v>0</v>
      </c>
      <c r="H238" s="25">
        <v>0</v>
      </c>
      <c r="I238" s="25">
        <f t="shared" si="119"/>
        <v>0</v>
      </c>
    </row>
    <row r="239" spans="1:9" s="26" customFormat="1" hidden="1" x14ac:dyDescent="0.25">
      <c r="A239" s="23" t="s">
        <v>173</v>
      </c>
      <c r="B239" s="23">
        <v>3</v>
      </c>
      <c r="C239" s="24" t="s">
        <v>174</v>
      </c>
      <c r="D239" s="25">
        <v>0</v>
      </c>
      <c r="E239" s="25">
        <v>0</v>
      </c>
      <c r="F239" s="25">
        <f t="shared" si="118"/>
        <v>0</v>
      </c>
      <c r="G239" s="25">
        <v>0</v>
      </c>
      <c r="H239" s="25">
        <v>0</v>
      </c>
      <c r="I239" s="25">
        <f t="shared" si="119"/>
        <v>0</v>
      </c>
    </row>
    <row r="240" spans="1:9" s="26" customFormat="1" x14ac:dyDescent="0.25">
      <c r="A240" s="23" t="s">
        <v>175</v>
      </c>
      <c r="B240" s="23">
        <v>3</v>
      </c>
      <c r="C240" s="24" t="s">
        <v>176</v>
      </c>
      <c r="D240" s="25">
        <v>2900000</v>
      </c>
      <c r="E240" s="25">
        <v>0</v>
      </c>
      <c r="F240" s="25">
        <f t="shared" si="118"/>
        <v>2900000</v>
      </c>
      <c r="G240" s="25">
        <v>64396.539999999994</v>
      </c>
      <c r="H240" s="25">
        <v>64396.539999999994</v>
      </c>
      <c r="I240" s="25">
        <f t="shared" si="119"/>
        <v>2835603.46</v>
      </c>
    </row>
    <row r="241" spans="1:9" s="26" customFormat="1" hidden="1" x14ac:dyDescent="0.25">
      <c r="A241" s="18" t="s">
        <v>177</v>
      </c>
      <c r="B241" s="18">
        <v>2</v>
      </c>
      <c r="C241" s="19" t="s">
        <v>178</v>
      </c>
      <c r="D241" s="20">
        <v>0</v>
      </c>
      <c r="E241" s="20">
        <v>0</v>
      </c>
      <c r="F241" s="20">
        <f t="shared" ref="F241:I241" si="120">SUM(F242)</f>
        <v>0</v>
      </c>
      <c r="G241" s="20">
        <v>0</v>
      </c>
      <c r="H241" s="20">
        <v>0</v>
      </c>
      <c r="I241" s="20">
        <f t="shared" si="120"/>
        <v>0</v>
      </c>
    </row>
    <row r="242" spans="1:9" s="26" customFormat="1" hidden="1" x14ac:dyDescent="0.25">
      <c r="A242" s="23" t="s">
        <v>179</v>
      </c>
      <c r="B242" s="23">
        <v>3</v>
      </c>
      <c r="C242" s="24" t="s">
        <v>180</v>
      </c>
      <c r="D242" s="25">
        <v>0</v>
      </c>
      <c r="E242" s="25">
        <v>0</v>
      </c>
      <c r="F242" s="25">
        <f>+D242+E242</f>
        <v>0</v>
      </c>
      <c r="G242" s="25">
        <v>0</v>
      </c>
      <c r="H242" s="25">
        <v>0</v>
      </c>
      <c r="I242" s="25">
        <f>+F242-G242</f>
        <v>0</v>
      </c>
    </row>
    <row r="243" spans="1:9" s="26" customFormat="1" x14ac:dyDescent="0.25">
      <c r="A243" s="23"/>
      <c r="B243" s="23" t="s">
        <v>14</v>
      </c>
      <c r="C243" s="24"/>
      <c r="D243" s="25"/>
      <c r="E243" s="25"/>
      <c r="F243" s="25"/>
      <c r="G243" s="25"/>
      <c r="H243" s="25"/>
      <c r="I243" s="27" t="s">
        <v>14</v>
      </c>
    </row>
    <row r="244" spans="1:9" s="21" customFormat="1" ht="30" x14ac:dyDescent="0.25">
      <c r="A244" s="18">
        <v>3</v>
      </c>
      <c r="B244" s="18">
        <v>1</v>
      </c>
      <c r="C244" s="28" t="s">
        <v>181</v>
      </c>
      <c r="D244" s="20">
        <v>78613534.530000001</v>
      </c>
      <c r="E244" s="20">
        <v>1158979</v>
      </c>
      <c r="F244" s="20">
        <f t="shared" ref="F244:I244" si="121">SUM(F245,F248,F255,F262,F266,F273,F275,F278,F283)</f>
        <v>79772513.530000001</v>
      </c>
      <c r="G244" s="20">
        <v>15277440.939999998</v>
      </c>
      <c r="H244" s="20">
        <v>5899570.7299999995</v>
      </c>
      <c r="I244" s="20">
        <f t="shared" si="121"/>
        <v>64495072.590000004</v>
      </c>
    </row>
    <row r="245" spans="1:9" s="22" customFormat="1" x14ac:dyDescent="0.25">
      <c r="A245" s="18" t="s">
        <v>182</v>
      </c>
      <c r="B245" s="18">
        <v>2</v>
      </c>
      <c r="C245" s="19" t="s">
        <v>183</v>
      </c>
      <c r="D245" s="20">
        <v>11000000</v>
      </c>
      <c r="E245" s="20">
        <v>0</v>
      </c>
      <c r="F245" s="20">
        <f t="shared" ref="F245:I245" si="122">SUM(F246:F247)</f>
        <v>11000000</v>
      </c>
      <c r="G245" s="20">
        <v>0</v>
      </c>
      <c r="H245" s="20">
        <v>0</v>
      </c>
      <c r="I245" s="20">
        <f t="shared" si="122"/>
        <v>11000000</v>
      </c>
    </row>
    <row r="246" spans="1:9" s="26" customFormat="1" x14ac:dyDescent="0.25">
      <c r="A246" s="23" t="s">
        <v>184</v>
      </c>
      <c r="B246" s="23">
        <v>3</v>
      </c>
      <c r="C246" s="24" t="s">
        <v>185</v>
      </c>
      <c r="D246" s="25">
        <v>11000000</v>
      </c>
      <c r="E246" s="25">
        <v>0</v>
      </c>
      <c r="F246" s="25">
        <f t="shared" ref="F246:F247" si="123">+D246+E246</f>
        <v>11000000</v>
      </c>
      <c r="G246" s="25">
        <v>0</v>
      </c>
      <c r="H246" s="25">
        <v>0</v>
      </c>
      <c r="I246" s="25">
        <f t="shared" ref="I246:I247" si="124">+F246-G246</f>
        <v>11000000</v>
      </c>
    </row>
    <row r="247" spans="1:9" s="26" customFormat="1" hidden="1" x14ac:dyDescent="0.25">
      <c r="A247" s="23" t="s">
        <v>186</v>
      </c>
      <c r="B247" s="23">
        <v>3</v>
      </c>
      <c r="C247" s="24" t="s">
        <v>187</v>
      </c>
      <c r="D247" s="25">
        <v>0</v>
      </c>
      <c r="E247" s="25">
        <v>0</v>
      </c>
      <c r="F247" s="25">
        <f t="shared" si="123"/>
        <v>0</v>
      </c>
      <c r="G247" s="25">
        <v>0</v>
      </c>
      <c r="H247" s="25">
        <v>0</v>
      </c>
      <c r="I247" s="25">
        <f t="shared" si="124"/>
        <v>0</v>
      </c>
    </row>
    <row r="248" spans="1:9" s="22" customFormat="1" x14ac:dyDescent="0.25">
      <c r="A248" s="18" t="s">
        <v>188</v>
      </c>
      <c r="B248" s="18">
        <v>2</v>
      </c>
      <c r="C248" s="19" t="s">
        <v>189</v>
      </c>
      <c r="D248" s="20">
        <v>12974831</v>
      </c>
      <c r="E248" s="20">
        <v>1158979</v>
      </c>
      <c r="F248" s="20">
        <f t="shared" ref="F248:I248" si="125">SUM(F249:F254)</f>
        <v>14133810</v>
      </c>
      <c r="G248" s="20">
        <v>1999999.25</v>
      </c>
      <c r="H248" s="20">
        <v>0</v>
      </c>
      <c r="I248" s="20">
        <f t="shared" si="125"/>
        <v>12133810.75</v>
      </c>
    </row>
    <row r="249" spans="1:9" s="26" customFormat="1" x14ac:dyDescent="0.25">
      <c r="A249" s="23" t="s">
        <v>190</v>
      </c>
      <c r="B249" s="23">
        <v>3</v>
      </c>
      <c r="C249" s="24" t="s">
        <v>191</v>
      </c>
      <c r="D249" s="25">
        <v>12974831</v>
      </c>
      <c r="E249" s="25">
        <v>1158979</v>
      </c>
      <c r="F249" s="25">
        <f t="shared" ref="F249:F254" si="126">+D249+E249</f>
        <v>14133810</v>
      </c>
      <c r="G249" s="25">
        <v>1999999.25</v>
      </c>
      <c r="H249" s="25">
        <v>0</v>
      </c>
      <c r="I249" s="25">
        <f t="shared" ref="I249:I254" si="127">+F249-G249</f>
        <v>12133810.75</v>
      </c>
    </row>
    <row r="250" spans="1:9" s="26" customFormat="1" hidden="1" x14ac:dyDescent="0.25">
      <c r="A250" s="23" t="s">
        <v>192</v>
      </c>
      <c r="B250" s="23">
        <v>3</v>
      </c>
      <c r="C250" s="24" t="s">
        <v>193</v>
      </c>
      <c r="D250" s="25">
        <v>0</v>
      </c>
      <c r="E250" s="25">
        <v>0</v>
      </c>
      <c r="F250" s="25">
        <f t="shared" si="126"/>
        <v>0</v>
      </c>
      <c r="G250" s="25">
        <v>0</v>
      </c>
      <c r="H250" s="25">
        <v>0</v>
      </c>
      <c r="I250" s="25">
        <f t="shared" si="127"/>
        <v>0</v>
      </c>
    </row>
    <row r="251" spans="1:9" s="26" customFormat="1" hidden="1" x14ac:dyDescent="0.25">
      <c r="A251" s="23" t="s">
        <v>194</v>
      </c>
      <c r="B251" s="23">
        <v>3</v>
      </c>
      <c r="C251" s="24" t="s">
        <v>195</v>
      </c>
      <c r="D251" s="25">
        <v>0</v>
      </c>
      <c r="E251" s="25">
        <v>0</v>
      </c>
      <c r="F251" s="25">
        <f t="shared" si="126"/>
        <v>0</v>
      </c>
      <c r="G251" s="25">
        <v>0</v>
      </c>
      <c r="H251" s="25">
        <v>0</v>
      </c>
      <c r="I251" s="25">
        <f t="shared" si="127"/>
        <v>0</v>
      </c>
    </row>
    <row r="252" spans="1:9" s="26" customFormat="1" hidden="1" x14ac:dyDescent="0.25">
      <c r="A252" s="23" t="s">
        <v>196</v>
      </c>
      <c r="B252" s="23">
        <v>3</v>
      </c>
      <c r="C252" s="24" t="s">
        <v>197</v>
      </c>
      <c r="D252" s="25">
        <v>0</v>
      </c>
      <c r="E252" s="25">
        <v>0</v>
      </c>
      <c r="F252" s="25">
        <f t="shared" si="126"/>
        <v>0</v>
      </c>
      <c r="G252" s="25">
        <v>0</v>
      </c>
      <c r="H252" s="25">
        <v>0</v>
      </c>
      <c r="I252" s="25">
        <f t="shared" si="127"/>
        <v>0</v>
      </c>
    </row>
    <row r="253" spans="1:9" s="26" customFormat="1" hidden="1" x14ac:dyDescent="0.25">
      <c r="A253" s="23" t="s">
        <v>198</v>
      </c>
      <c r="B253" s="23">
        <v>3</v>
      </c>
      <c r="C253" s="24" t="s">
        <v>199</v>
      </c>
      <c r="D253" s="25">
        <v>0</v>
      </c>
      <c r="E253" s="25">
        <v>0</v>
      </c>
      <c r="F253" s="25">
        <f t="shared" si="126"/>
        <v>0</v>
      </c>
      <c r="G253" s="25">
        <v>0</v>
      </c>
      <c r="H253" s="25">
        <v>0</v>
      </c>
      <c r="I253" s="25">
        <f t="shared" si="127"/>
        <v>0</v>
      </c>
    </row>
    <row r="254" spans="1:9" s="26" customFormat="1" hidden="1" x14ac:dyDescent="0.25">
      <c r="A254" s="23" t="s">
        <v>200</v>
      </c>
      <c r="B254" s="23">
        <v>3</v>
      </c>
      <c r="C254" s="24" t="s">
        <v>201</v>
      </c>
      <c r="D254" s="25">
        <v>0</v>
      </c>
      <c r="E254" s="25">
        <v>0</v>
      </c>
      <c r="F254" s="25">
        <f t="shared" si="126"/>
        <v>0</v>
      </c>
      <c r="G254" s="25">
        <v>0</v>
      </c>
      <c r="H254" s="25">
        <v>0</v>
      </c>
      <c r="I254" s="25">
        <f t="shared" si="127"/>
        <v>0</v>
      </c>
    </row>
    <row r="255" spans="1:9" s="22" customFormat="1" hidden="1" x14ac:dyDescent="0.25">
      <c r="A255" s="18" t="s">
        <v>202</v>
      </c>
      <c r="B255" s="18">
        <v>2</v>
      </c>
      <c r="C255" s="19" t="s">
        <v>203</v>
      </c>
      <c r="D255" s="20">
        <v>0</v>
      </c>
      <c r="E255" s="20">
        <v>0</v>
      </c>
      <c r="F255" s="20">
        <f t="shared" ref="F255:I255" si="128">SUM(F256:F261)</f>
        <v>0</v>
      </c>
      <c r="G255" s="20">
        <v>0</v>
      </c>
      <c r="H255" s="20">
        <v>0</v>
      </c>
      <c r="I255" s="20">
        <f t="shared" si="128"/>
        <v>0</v>
      </c>
    </row>
    <row r="256" spans="1:9" s="26" customFormat="1" hidden="1" x14ac:dyDescent="0.25">
      <c r="A256" s="23" t="s">
        <v>204</v>
      </c>
      <c r="B256" s="23">
        <v>3</v>
      </c>
      <c r="C256" s="24" t="s">
        <v>205</v>
      </c>
      <c r="D256" s="25">
        <v>0</v>
      </c>
      <c r="E256" s="25">
        <v>0</v>
      </c>
      <c r="F256" s="25">
        <f t="shared" ref="F256:F261" si="129">+D256+E256</f>
        <v>0</v>
      </c>
      <c r="G256" s="25">
        <v>0</v>
      </c>
      <c r="H256" s="25">
        <v>0</v>
      </c>
      <c r="I256" s="25">
        <f t="shared" ref="I256:I261" si="130">+F256-G256</f>
        <v>0</v>
      </c>
    </row>
    <row r="257" spans="1:9" s="26" customFormat="1" hidden="1" x14ac:dyDescent="0.25">
      <c r="A257" s="23" t="s">
        <v>206</v>
      </c>
      <c r="B257" s="23">
        <v>3</v>
      </c>
      <c r="C257" s="24" t="s">
        <v>207</v>
      </c>
      <c r="D257" s="25">
        <v>0</v>
      </c>
      <c r="E257" s="25">
        <v>0</v>
      </c>
      <c r="F257" s="25">
        <f t="shared" si="129"/>
        <v>0</v>
      </c>
      <c r="G257" s="25">
        <v>0</v>
      </c>
      <c r="H257" s="25">
        <v>0</v>
      </c>
      <c r="I257" s="25">
        <f t="shared" si="130"/>
        <v>0</v>
      </c>
    </row>
    <row r="258" spans="1:9" s="26" customFormat="1" hidden="1" x14ac:dyDescent="0.25">
      <c r="A258" s="23" t="s">
        <v>208</v>
      </c>
      <c r="B258" s="23">
        <v>3</v>
      </c>
      <c r="C258" s="24" t="s">
        <v>209</v>
      </c>
      <c r="D258" s="25">
        <v>0</v>
      </c>
      <c r="E258" s="25">
        <v>0</v>
      </c>
      <c r="F258" s="25">
        <f t="shared" si="129"/>
        <v>0</v>
      </c>
      <c r="G258" s="25">
        <v>0</v>
      </c>
      <c r="H258" s="25">
        <v>0</v>
      </c>
      <c r="I258" s="25">
        <f t="shared" si="130"/>
        <v>0</v>
      </c>
    </row>
    <row r="259" spans="1:9" s="26" customFormat="1" hidden="1" x14ac:dyDescent="0.25">
      <c r="A259" s="23" t="s">
        <v>210</v>
      </c>
      <c r="B259" s="23">
        <v>3</v>
      </c>
      <c r="C259" s="24" t="s">
        <v>211</v>
      </c>
      <c r="D259" s="25">
        <v>0</v>
      </c>
      <c r="E259" s="25">
        <v>0</v>
      </c>
      <c r="F259" s="25">
        <f t="shared" si="129"/>
        <v>0</v>
      </c>
      <c r="G259" s="25">
        <v>0</v>
      </c>
      <c r="H259" s="25">
        <v>0</v>
      </c>
      <c r="I259" s="25">
        <f t="shared" si="130"/>
        <v>0</v>
      </c>
    </row>
    <row r="260" spans="1:9" s="26" customFormat="1" hidden="1" x14ac:dyDescent="0.25">
      <c r="A260" s="23" t="s">
        <v>212</v>
      </c>
      <c r="B260" s="23">
        <v>3</v>
      </c>
      <c r="C260" s="24" t="s">
        <v>213</v>
      </c>
      <c r="D260" s="25">
        <v>0</v>
      </c>
      <c r="E260" s="25">
        <v>0</v>
      </c>
      <c r="F260" s="25">
        <f t="shared" si="129"/>
        <v>0</v>
      </c>
      <c r="G260" s="25">
        <v>0</v>
      </c>
      <c r="H260" s="25">
        <v>0</v>
      </c>
      <c r="I260" s="25">
        <f t="shared" si="130"/>
        <v>0</v>
      </c>
    </row>
    <row r="261" spans="1:9" s="26" customFormat="1" hidden="1" x14ac:dyDescent="0.25">
      <c r="A261" s="23" t="s">
        <v>214</v>
      </c>
      <c r="B261" s="23">
        <v>3</v>
      </c>
      <c r="C261" s="24" t="s">
        <v>215</v>
      </c>
      <c r="D261" s="25">
        <v>0</v>
      </c>
      <c r="E261" s="25">
        <v>0</v>
      </c>
      <c r="F261" s="25">
        <f t="shared" si="129"/>
        <v>0</v>
      </c>
      <c r="G261" s="25">
        <v>0</v>
      </c>
      <c r="H261" s="25">
        <v>0</v>
      </c>
      <c r="I261" s="25">
        <f t="shared" si="130"/>
        <v>0</v>
      </c>
    </row>
    <row r="262" spans="1:9" s="22" customFormat="1" hidden="1" x14ac:dyDescent="0.25">
      <c r="A262" s="18" t="s">
        <v>216</v>
      </c>
      <c r="B262" s="18">
        <v>2</v>
      </c>
      <c r="C262" s="19" t="s">
        <v>217</v>
      </c>
      <c r="D262" s="20">
        <v>0</v>
      </c>
      <c r="E262" s="20">
        <v>0</v>
      </c>
      <c r="F262" s="20">
        <f t="shared" ref="F262:I262" si="131">SUM(F263:F265)</f>
        <v>0</v>
      </c>
      <c r="G262" s="20">
        <v>0</v>
      </c>
      <c r="H262" s="20">
        <v>0</v>
      </c>
      <c r="I262" s="20">
        <f t="shared" si="131"/>
        <v>0</v>
      </c>
    </row>
    <row r="263" spans="1:9" s="26" customFormat="1" hidden="1" x14ac:dyDescent="0.25">
      <c r="A263" s="23" t="s">
        <v>218</v>
      </c>
      <c r="B263" s="23">
        <v>3</v>
      </c>
      <c r="C263" s="24" t="s">
        <v>219</v>
      </c>
      <c r="D263" s="25">
        <v>0</v>
      </c>
      <c r="E263" s="25">
        <v>0</v>
      </c>
      <c r="F263" s="25">
        <f t="shared" ref="F263:F265" si="132">+D263+E263</f>
        <v>0</v>
      </c>
      <c r="G263" s="25">
        <v>0</v>
      </c>
      <c r="H263" s="25">
        <v>0</v>
      </c>
      <c r="I263" s="25">
        <f t="shared" ref="I263:I265" si="133">+F263-G263</f>
        <v>0</v>
      </c>
    </row>
    <row r="264" spans="1:9" s="26" customFormat="1" hidden="1" x14ac:dyDescent="0.25">
      <c r="A264" s="23" t="s">
        <v>220</v>
      </c>
      <c r="B264" s="23">
        <v>3</v>
      </c>
      <c r="C264" s="24" t="s">
        <v>221</v>
      </c>
      <c r="D264" s="25">
        <v>0</v>
      </c>
      <c r="E264" s="25">
        <v>0</v>
      </c>
      <c r="F264" s="25">
        <f t="shared" si="132"/>
        <v>0</v>
      </c>
      <c r="G264" s="25">
        <v>0</v>
      </c>
      <c r="H264" s="25">
        <v>0</v>
      </c>
      <c r="I264" s="25">
        <f t="shared" si="133"/>
        <v>0</v>
      </c>
    </row>
    <row r="265" spans="1:9" s="26" customFormat="1" hidden="1" x14ac:dyDescent="0.25">
      <c r="A265" s="23" t="s">
        <v>222</v>
      </c>
      <c r="B265" s="23">
        <v>3</v>
      </c>
      <c r="C265" s="24" t="s">
        <v>223</v>
      </c>
      <c r="D265" s="25">
        <v>0</v>
      </c>
      <c r="E265" s="25">
        <v>0</v>
      </c>
      <c r="F265" s="25">
        <f t="shared" si="132"/>
        <v>0</v>
      </c>
      <c r="G265" s="25">
        <v>0</v>
      </c>
      <c r="H265" s="25">
        <v>0</v>
      </c>
      <c r="I265" s="25">
        <f t="shared" si="133"/>
        <v>0</v>
      </c>
    </row>
    <row r="266" spans="1:9" s="22" customFormat="1" x14ac:dyDescent="0.25">
      <c r="A266" s="18" t="s">
        <v>224</v>
      </c>
      <c r="B266" s="18">
        <v>2</v>
      </c>
      <c r="C266" s="19" t="s">
        <v>225</v>
      </c>
      <c r="D266" s="20">
        <v>44638703.530000001</v>
      </c>
      <c r="E266" s="20">
        <v>0</v>
      </c>
      <c r="F266" s="20">
        <f t="shared" ref="F266:I266" si="134">SUM(F267:F272)</f>
        <v>44638703.530000001</v>
      </c>
      <c r="G266" s="20">
        <v>10463129.899999999</v>
      </c>
      <c r="H266" s="20">
        <v>4862220.72</v>
      </c>
      <c r="I266" s="20">
        <f t="shared" si="134"/>
        <v>34175573.630000003</v>
      </c>
    </row>
    <row r="267" spans="1:9" s="26" customFormat="1" x14ac:dyDescent="0.25">
      <c r="A267" s="23" t="s">
        <v>226</v>
      </c>
      <c r="B267" s="23">
        <v>3</v>
      </c>
      <c r="C267" s="24" t="s">
        <v>227</v>
      </c>
      <c r="D267" s="25">
        <v>44638703.530000001</v>
      </c>
      <c r="E267" s="25">
        <v>0</v>
      </c>
      <c r="F267" s="25">
        <f t="shared" ref="F267:F272" si="135">+D267+E267</f>
        <v>44638703.530000001</v>
      </c>
      <c r="G267" s="25">
        <v>10463129.899999999</v>
      </c>
      <c r="H267" s="25">
        <v>4862220.72</v>
      </c>
      <c r="I267" s="25">
        <f t="shared" ref="I267:I272" si="136">+F267-G267</f>
        <v>34175573.630000003</v>
      </c>
    </row>
    <row r="268" spans="1:9" s="26" customFormat="1" hidden="1" x14ac:dyDescent="0.25">
      <c r="A268" s="23" t="s">
        <v>228</v>
      </c>
      <c r="B268" s="23">
        <v>3</v>
      </c>
      <c r="C268" s="24" t="s">
        <v>229</v>
      </c>
      <c r="D268" s="25">
        <v>0</v>
      </c>
      <c r="E268" s="25">
        <v>0</v>
      </c>
      <c r="F268" s="25">
        <f t="shared" si="135"/>
        <v>0</v>
      </c>
      <c r="G268" s="25">
        <v>0</v>
      </c>
      <c r="H268" s="25">
        <v>0</v>
      </c>
      <c r="I268" s="25">
        <f t="shared" si="136"/>
        <v>0</v>
      </c>
    </row>
    <row r="269" spans="1:9" s="26" customFormat="1" hidden="1" x14ac:dyDescent="0.25">
      <c r="A269" s="23" t="s">
        <v>230</v>
      </c>
      <c r="B269" s="23">
        <v>3</v>
      </c>
      <c r="C269" s="24" t="s">
        <v>231</v>
      </c>
      <c r="D269" s="25">
        <v>0</v>
      </c>
      <c r="E269" s="25">
        <v>0</v>
      </c>
      <c r="F269" s="25">
        <f t="shared" si="135"/>
        <v>0</v>
      </c>
      <c r="G269" s="25">
        <v>0</v>
      </c>
      <c r="H269" s="25">
        <v>0</v>
      </c>
      <c r="I269" s="25">
        <f t="shared" si="136"/>
        <v>0</v>
      </c>
    </row>
    <row r="270" spans="1:9" s="26" customFormat="1" hidden="1" x14ac:dyDescent="0.25">
      <c r="A270" s="23" t="s">
        <v>232</v>
      </c>
      <c r="B270" s="23">
        <v>3</v>
      </c>
      <c r="C270" s="24" t="s">
        <v>233</v>
      </c>
      <c r="D270" s="25">
        <v>0</v>
      </c>
      <c r="E270" s="25">
        <v>0</v>
      </c>
      <c r="F270" s="25">
        <f t="shared" si="135"/>
        <v>0</v>
      </c>
      <c r="G270" s="25">
        <v>0</v>
      </c>
      <c r="H270" s="25">
        <v>0</v>
      </c>
      <c r="I270" s="25">
        <f t="shared" si="136"/>
        <v>0</v>
      </c>
    </row>
    <row r="271" spans="1:9" s="26" customFormat="1" hidden="1" x14ac:dyDescent="0.25">
      <c r="A271" s="23" t="s">
        <v>234</v>
      </c>
      <c r="B271" s="23">
        <v>3</v>
      </c>
      <c r="C271" s="24" t="s">
        <v>235</v>
      </c>
      <c r="D271" s="25">
        <v>0</v>
      </c>
      <c r="E271" s="25">
        <v>0</v>
      </c>
      <c r="F271" s="25">
        <f t="shared" si="135"/>
        <v>0</v>
      </c>
      <c r="G271" s="25">
        <v>0</v>
      </c>
      <c r="H271" s="25">
        <v>0</v>
      </c>
      <c r="I271" s="25">
        <f t="shared" si="136"/>
        <v>0</v>
      </c>
    </row>
    <row r="272" spans="1:9" s="26" customFormat="1" hidden="1" x14ac:dyDescent="0.25">
      <c r="A272" s="23" t="s">
        <v>236</v>
      </c>
      <c r="B272" s="23">
        <v>3</v>
      </c>
      <c r="C272" s="24" t="s">
        <v>237</v>
      </c>
      <c r="D272" s="25">
        <v>0</v>
      </c>
      <c r="E272" s="25">
        <v>0</v>
      </c>
      <c r="F272" s="25">
        <f t="shared" si="135"/>
        <v>0</v>
      </c>
      <c r="G272" s="25">
        <v>0</v>
      </c>
      <c r="H272" s="25">
        <v>0</v>
      </c>
      <c r="I272" s="25">
        <f t="shared" si="136"/>
        <v>0</v>
      </c>
    </row>
    <row r="273" spans="1:9 16384:16384" s="22" customFormat="1" hidden="1" x14ac:dyDescent="0.25">
      <c r="A273" s="18" t="s">
        <v>238</v>
      </c>
      <c r="B273" s="18">
        <v>2</v>
      </c>
      <c r="C273" s="19" t="s">
        <v>239</v>
      </c>
      <c r="D273" s="20">
        <v>0</v>
      </c>
      <c r="E273" s="20">
        <v>0</v>
      </c>
      <c r="F273" s="20">
        <f t="shared" ref="F273:I273" si="137">F274</f>
        <v>0</v>
      </c>
      <c r="G273" s="20">
        <v>0</v>
      </c>
      <c r="H273" s="20">
        <v>0</v>
      </c>
      <c r="I273" s="20">
        <f t="shared" si="137"/>
        <v>0</v>
      </c>
    </row>
    <row r="274" spans="1:9 16384:16384" s="26" customFormat="1" hidden="1" x14ac:dyDescent="0.25">
      <c r="A274" s="23" t="s">
        <v>240</v>
      </c>
      <c r="B274" s="23">
        <v>3</v>
      </c>
      <c r="C274" s="24" t="s">
        <v>241</v>
      </c>
      <c r="D274" s="25">
        <v>0</v>
      </c>
      <c r="E274" s="25">
        <v>0</v>
      </c>
      <c r="F274" s="25">
        <f>+D274+E274</f>
        <v>0</v>
      </c>
      <c r="G274" s="25">
        <v>0</v>
      </c>
      <c r="H274" s="25">
        <v>0</v>
      </c>
      <c r="I274" s="25">
        <f>+F274-G274</f>
        <v>0</v>
      </c>
    </row>
    <row r="275" spans="1:9 16384:16384" s="22" customFormat="1" x14ac:dyDescent="0.25">
      <c r="A275" s="18" t="s">
        <v>242</v>
      </c>
      <c r="B275" s="18">
        <v>2</v>
      </c>
      <c r="C275" s="19" t="s">
        <v>243</v>
      </c>
      <c r="D275" s="20">
        <v>10000000</v>
      </c>
      <c r="E275" s="20">
        <v>0</v>
      </c>
      <c r="F275" s="20">
        <f t="shared" ref="F275:I275" si="138">SUM(F276:F277)</f>
        <v>10000000</v>
      </c>
      <c r="G275" s="20">
        <v>2814311.79</v>
      </c>
      <c r="H275" s="20">
        <v>1037350.01</v>
      </c>
      <c r="I275" s="20">
        <f t="shared" si="138"/>
        <v>7185688.209999999</v>
      </c>
    </row>
    <row r="276" spans="1:9 16384:16384" s="26" customFormat="1" x14ac:dyDescent="0.25">
      <c r="A276" s="23" t="s">
        <v>244</v>
      </c>
      <c r="B276" s="23">
        <v>3</v>
      </c>
      <c r="C276" s="24" t="s">
        <v>245</v>
      </c>
      <c r="D276" s="25">
        <v>9000000</v>
      </c>
      <c r="E276" s="25">
        <v>0</v>
      </c>
      <c r="F276" s="25">
        <f t="shared" ref="F276:F277" si="139">+D276+E276</f>
        <v>9000000</v>
      </c>
      <c r="G276" s="25">
        <v>1918060.06</v>
      </c>
      <c r="H276" s="25">
        <v>1037350.01</v>
      </c>
      <c r="I276" s="25">
        <f t="shared" ref="I276:I277" si="140">+F276-G276</f>
        <v>7081939.9399999995</v>
      </c>
    </row>
    <row r="277" spans="1:9 16384:16384" s="26" customFormat="1" x14ac:dyDescent="0.25">
      <c r="A277" s="23" t="s">
        <v>246</v>
      </c>
      <c r="B277" s="23">
        <v>3</v>
      </c>
      <c r="C277" s="24" t="s">
        <v>247</v>
      </c>
      <c r="D277" s="25">
        <v>1000000</v>
      </c>
      <c r="E277" s="25">
        <v>0</v>
      </c>
      <c r="F277" s="25">
        <f t="shared" si="139"/>
        <v>1000000</v>
      </c>
      <c r="G277" s="25">
        <v>896251.73</v>
      </c>
      <c r="H277" s="25">
        <v>0</v>
      </c>
      <c r="I277" s="25">
        <f t="shared" si="140"/>
        <v>103748.27000000002</v>
      </c>
    </row>
    <row r="278" spans="1:9 16384:16384" s="22" customFormat="1" hidden="1" x14ac:dyDescent="0.25">
      <c r="A278" s="18" t="s">
        <v>248</v>
      </c>
      <c r="B278" s="18">
        <v>2</v>
      </c>
      <c r="C278" s="19" t="s">
        <v>249</v>
      </c>
      <c r="D278" s="20">
        <v>0</v>
      </c>
      <c r="E278" s="20">
        <v>0</v>
      </c>
      <c r="F278" s="20">
        <f t="shared" ref="F278:I278" si="141">SUM(F279:F282)</f>
        <v>0</v>
      </c>
      <c r="G278" s="20">
        <v>0</v>
      </c>
      <c r="H278" s="20">
        <v>0</v>
      </c>
      <c r="I278" s="20">
        <f t="shared" si="141"/>
        <v>0</v>
      </c>
    </row>
    <row r="279" spans="1:9 16384:16384" s="26" customFormat="1" hidden="1" x14ac:dyDescent="0.25">
      <c r="A279" s="23" t="s">
        <v>250</v>
      </c>
      <c r="B279" s="23">
        <v>3</v>
      </c>
      <c r="C279" s="24" t="s">
        <v>251</v>
      </c>
      <c r="D279" s="25">
        <v>0</v>
      </c>
      <c r="E279" s="25">
        <v>0</v>
      </c>
      <c r="F279" s="25">
        <f t="shared" ref="F279:F282" si="142">+D279+E279</f>
        <v>0</v>
      </c>
      <c r="G279" s="25">
        <v>0</v>
      </c>
      <c r="H279" s="25">
        <v>0</v>
      </c>
      <c r="I279" s="25">
        <f t="shared" ref="I279:I282" si="143">+F279-G279</f>
        <v>0</v>
      </c>
    </row>
    <row r="280" spans="1:9 16384:16384" s="26" customFormat="1" hidden="1" x14ac:dyDescent="0.25">
      <c r="A280" s="23" t="s">
        <v>252</v>
      </c>
      <c r="B280" s="23">
        <v>3</v>
      </c>
      <c r="C280" s="24" t="s">
        <v>253</v>
      </c>
      <c r="D280" s="25">
        <v>0</v>
      </c>
      <c r="E280" s="25">
        <v>0</v>
      </c>
      <c r="F280" s="25">
        <f t="shared" si="142"/>
        <v>0</v>
      </c>
      <c r="G280" s="25">
        <v>0</v>
      </c>
      <c r="H280" s="25">
        <v>0</v>
      </c>
      <c r="I280" s="25">
        <f t="shared" si="143"/>
        <v>0</v>
      </c>
    </row>
    <row r="281" spans="1:9 16384:16384" s="26" customFormat="1" hidden="1" x14ac:dyDescent="0.25">
      <c r="A281" s="23" t="s">
        <v>254</v>
      </c>
      <c r="B281" s="23">
        <v>3</v>
      </c>
      <c r="C281" s="24" t="s">
        <v>255</v>
      </c>
      <c r="D281" s="25">
        <v>0</v>
      </c>
      <c r="E281" s="25">
        <v>0</v>
      </c>
      <c r="F281" s="25">
        <f t="shared" si="142"/>
        <v>0</v>
      </c>
      <c r="G281" s="25">
        <v>0</v>
      </c>
      <c r="H281" s="25">
        <v>0</v>
      </c>
      <c r="I281" s="25">
        <f t="shared" si="143"/>
        <v>0</v>
      </c>
    </row>
    <row r="282" spans="1:9 16384:16384" s="26" customFormat="1" hidden="1" x14ac:dyDescent="0.25">
      <c r="A282" s="23" t="s">
        <v>256</v>
      </c>
      <c r="B282" s="23">
        <v>3</v>
      </c>
      <c r="C282" s="24" t="s">
        <v>257</v>
      </c>
      <c r="D282" s="25">
        <v>0</v>
      </c>
      <c r="E282" s="25">
        <v>0</v>
      </c>
      <c r="F282" s="25">
        <f t="shared" si="142"/>
        <v>0</v>
      </c>
      <c r="G282" s="25">
        <v>0</v>
      </c>
      <c r="H282" s="25">
        <v>0</v>
      </c>
      <c r="I282" s="25">
        <f t="shared" si="143"/>
        <v>0</v>
      </c>
    </row>
    <row r="283" spans="1:9 16384:16384" s="26" customFormat="1" hidden="1" x14ac:dyDescent="0.25">
      <c r="A283" s="18" t="s">
        <v>258</v>
      </c>
      <c r="B283" s="18">
        <v>2</v>
      </c>
      <c r="C283" s="19" t="s">
        <v>259</v>
      </c>
      <c r="D283" s="25">
        <v>0</v>
      </c>
      <c r="E283" s="25">
        <v>0</v>
      </c>
      <c r="F283" s="25">
        <f t="shared" ref="F283:I283" si="144">SUM(F284:F286)</f>
        <v>0</v>
      </c>
      <c r="G283" s="25">
        <v>0</v>
      </c>
      <c r="H283" s="25">
        <v>0</v>
      </c>
      <c r="I283" s="25">
        <f t="shared" si="144"/>
        <v>0</v>
      </c>
    </row>
    <row r="284" spans="1:9 16384:16384" s="26" customFormat="1" hidden="1" x14ac:dyDescent="0.25">
      <c r="A284" s="23" t="s">
        <v>260</v>
      </c>
      <c r="B284" s="23">
        <v>3</v>
      </c>
      <c r="C284" s="24" t="s">
        <v>261</v>
      </c>
      <c r="D284" s="25">
        <v>0</v>
      </c>
      <c r="E284" s="25">
        <v>0</v>
      </c>
      <c r="F284" s="25">
        <f t="shared" ref="F284:F286" si="145">+D284+E284</f>
        <v>0</v>
      </c>
      <c r="G284" s="25">
        <v>0</v>
      </c>
      <c r="H284" s="25">
        <v>0</v>
      </c>
      <c r="I284" s="25">
        <f t="shared" ref="I284:I286" si="146">+F284-G284</f>
        <v>0</v>
      </c>
    </row>
    <row r="285" spans="1:9 16384:16384" s="26" customFormat="1" hidden="1" x14ac:dyDescent="0.25">
      <c r="A285" s="23" t="s">
        <v>262</v>
      </c>
      <c r="B285" s="23">
        <v>3</v>
      </c>
      <c r="C285" s="24" t="s">
        <v>263</v>
      </c>
      <c r="D285" s="25">
        <v>0</v>
      </c>
      <c r="E285" s="25">
        <v>0</v>
      </c>
      <c r="F285" s="25">
        <f t="shared" si="145"/>
        <v>0</v>
      </c>
      <c r="G285" s="25">
        <v>0</v>
      </c>
      <c r="H285" s="25">
        <v>0</v>
      </c>
      <c r="I285" s="25">
        <f t="shared" si="146"/>
        <v>0</v>
      </c>
    </row>
    <row r="286" spans="1:9 16384:16384" s="26" customFormat="1" hidden="1" x14ac:dyDescent="0.25">
      <c r="A286" s="23" t="s">
        <v>264</v>
      </c>
      <c r="B286" s="23">
        <v>3</v>
      </c>
      <c r="C286" s="24" t="s">
        <v>265</v>
      </c>
      <c r="D286" s="25">
        <v>0</v>
      </c>
      <c r="E286" s="25">
        <v>0</v>
      </c>
      <c r="F286" s="25">
        <f t="shared" si="145"/>
        <v>0</v>
      </c>
      <c r="G286" s="25">
        <v>0</v>
      </c>
      <c r="H286" s="25">
        <v>0</v>
      </c>
      <c r="I286" s="25">
        <f t="shared" si="146"/>
        <v>0</v>
      </c>
    </row>
    <row r="287" spans="1:9 16384:16384" s="26" customFormat="1" x14ac:dyDescent="0.25">
      <c r="A287" s="23"/>
      <c r="B287" s="24" t="s">
        <v>14</v>
      </c>
      <c r="C287" s="25"/>
      <c r="D287" s="25"/>
      <c r="E287" s="25"/>
      <c r="F287" s="25"/>
      <c r="G287" s="25"/>
      <c r="H287" s="25"/>
      <c r="I287" s="24" t="s">
        <v>14</v>
      </c>
      <c r="XFD287" s="31"/>
    </row>
    <row r="288" spans="1:9 16384:16384" s="21" customFormat="1" ht="30" hidden="1" x14ac:dyDescent="0.25">
      <c r="A288" s="18">
        <v>4</v>
      </c>
      <c r="B288" s="18">
        <v>1</v>
      </c>
      <c r="C288" s="28" t="s">
        <v>266</v>
      </c>
      <c r="D288" s="20">
        <v>0</v>
      </c>
      <c r="E288" s="20">
        <v>0</v>
      </c>
      <c r="F288" s="20">
        <f t="shared" ref="F288:I288" si="147">SUM(F289,F292,F296,F301)</f>
        <v>0</v>
      </c>
      <c r="G288" s="20">
        <v>0</v>
      </c>
      <c r="H288" s="20">
        <v>0</v>
      </c>
      <c r="I288" s="20">
        <f t="shared" si="147"/>
        <v>0</v>
      </c>
    </row>
    <row r="289" spans="1:9" s="26" customFormat="1" hidden="1" x14ac:dyDescent="0.25">
      <c r="A289" s="23" t="s">
        <v>267</v>
      </c>
      <c r="B289" s="23">
        <v>2</v>
      </c>
      <c r="C289" s="24" t="s">
        <v>268</v>
      </c>
      <c r="D289" s="20">
        <v>0</v>
      </c>
      <c r="E289" s="20">
        <v>0</v>
      </c>
      <c r="F289" s="20">
        <f t="shared" ref="F289:I289" si="148">SUM(F290:F291)</f>
        <v>0</v>
      </c>
      <c r="G289" s="20">
        <v>0</v>
      </c>
      <c r="H289" s="20">
        <v>0</v>
      </c>
      <c r="I289" s="20">
        <f t="shared" si="148"/>
        <v>0</v>
      </c>
    </row>
    <row r="290" spans="1:9" s="26" customFormat="1" hidden="1" x14ac:dyDescent="0.25">
      <c r="A290" s="23" t="s">
        <v>269</v>
      </c>
      <c r="B290" s="23">
        <v>3</v>
      </c>
      <c r="C290" s="24" t="s">
        <v>270</v>
      </c>
      <c r="D290" s="25">
        <v>0</v>
      </c>
      <c r="E290" s="25">
        <v>0</v>
      </c>
      <c r="F290" s="25">
        <f t="shared" ref="F290:F291" si="149">+D290+E290</f>
        <v>0</v>
      </c>
      <c r="G290" s="25">
        <v>0</v>
      </c>
      <c r="H290" s="25">
        <v>0</v>
      </c>
      <c r="I290" s="25">
        <f t="shared" ref="I290:I291" si="150">+F290-G290</f>
        <v>0</v>
      </c>
    </row>
    <row r="291" spans="1:9" s="26" customFormat="1" hidden="1" x14ac:dyDescent="0.25">
      <c r="A291" s="23" t="s">
        <v>271</v>
      </c>
      <c r="B291" s="23">
        <v>3</v>
      </c>
      <c r="C291" s="24" t="s">
        <v>272</v>
      </c>
      <c r="D291" s="25">
        <v>0</v>
      </c>
      <c r="E291" s="25">
        <v>0</v>
      </c>
      <c r="F291" s="25">
        <f t="shared" si="149"/>
        <v>0</v>
      </c>
      <c r="G291" s="25">
        <v>0</v>
      </c>
      <c r="H291" s="25">
        <v>0</v>
      </c>
      <c r="I291" s="25">
        <f t="shared" si="150"/>
        <v>0</v>
      </c>
    </row>
    <row r="292" spans="1:9" s="26" customFormat="1" ht="30" hidden="1" x14ac:dyDescent="0.25">
      <c r="A292" s="29" t="s">
        <v>273</v>
      </c>
      <c r="B292" s="29">
        <v>2</v>
      </c>
      <c r="C292" s="30" t="s">
        <v>274</v>
      </c>
      <c r="D292" s="16">
        <v>0</v>
      </c>
      <c r="E292" s="16">
        <v>0</v>
      </c>
      <c r="F292" s="16">
        <f t="shared" ref="F292:I292" si="151">SUM(F293:F295)</f>
        <v>0</v>
      </c>
      <c r="G292" s="16">
        <v>0</v>
      </c>
      <c r="H292" s="16">
        <v>0</v>
      </c>
      <c r="I292" s="16">
        <f t="shared" si="151"/>
        <v>0</v>
      </c>
    </row>
    <row r="293" spans="1:9" s="26" customFormat="1" hidden="1" x14ac:dyDescent="0.25">
      <c r="A293" s="23" t="s">
        <v>275</v>
      </c>
      <c r="B293" s="23">
        <v>3</v>
      </c>
      <c r="C293" s="24" t="s">
        <v>276</v>
      </c>
      <c r="D293" s="25">
        <v>0</v>
      </c>
      <c r="E293" s="25">
        <v>0</v>
      </c>
      <c r="F293" s="25">
        <f t="shared" ref="F293:F295" si="152">+D293+E293</f>
        <v>0</v>
      </c>
      <c r="G293" s="25">
        <v>0</v>
      </c>
      <c r="H293" s="25">
        <v>0</v>
      </c>
      <c r="I293" s="25">
        <f t="shared" ref="I293:I295" si="153">+F293-G293</f>
        <v>0</v>
      </c>
    </row>
    <row r="294" spans="1:9" s="26" customFormat="1" hidden="1" x14ac:dyDescent="0.25">
      <c r="A294" s="23" t="s">
        <v>277</v>
      </c>
      <c r="B294" s="23">
        <v>3</v>
      </c>
      <c r="C294" s="24" t="s">
        <v>278</v>
      </c>
      <c r="D294" s="25">
        <v>0</v>
      </c>
      <c r="E294" s="25">
        <v>0</v>
      </c>
      <c r="F294" s="25">
        <f t="shared" si="152"/>
        <v>0</v>
      </c>
      <c r="G294" s="25">
        <v>0</v>
      </c>
      <c r="H294" s="25">
        <v>0</v>
      </c>
      <c r="I294" s="25">
        <f t="shared" si="153"/>
        <v>0</v>
      </c>
    </row>
    <row r="295" spans="1:9" s="26" customFormat="1" hidden="1" x14ac:dyDescent="0.25">
      <c r="A295" s="23" t="s">
        <v>279</v>
      </c>
      <c r="B295" s="23">
        <v>3</v>
      </c>
      <c r="C295" s="24" t="s">
        <v>280</v>
      </c>
      <c r="D295" s="25">
        <v>0</v>
      </c>
      <c r="E295" s="25">
        <v>0</v>
      </c>
      <c r="F295" s="25">
        <f t="shared" si="152"/>
        <v>0</v>
      </c>
      <c r="G295" s="25">
        <v>0</v>
      </c>
      <c r="H295" s="25">
        <v>0</v>
      </c>
      <c r="I295" s="25">
        <f t="shared" si="153"/>
        <v>0</v>
      </c>
    </row>
    <row r="296" spans="1:9" s="26" customFormat="1" hidden="1" x14ac:dyDescent="0.25">
      <c r="A296" s="23" t="s">
        <v>281</v>
      </c>
      <c r="B296" s="23">
        <v>2</v>
      </c>
      <c r="C296" s="24" t="s">
        <v>282</v>
      </c>
      <c r="D296" s="20">
        <v>0</v>
      </c>
      <c r="E296" s="20">
        <v>0</v>
      </c>
      <c r="F296" s="20">
        <f t="shared" ref="F296:I296" si="154">SUM(F297:F300)</f>
        <v>0</v>
      </c>
      <c r="G296" s="20">
        <v>0</v>
      </c>
      <c r="H296" s="20">
        <v>0</v>
      </c>
      <c r="I296" s="20">
        <f t="shared" si="154"/>
        <v>0</v>
      </c>
    </row>
    <row r="297" spans="1:9" s="26" customFormat="1" hidden="1" x14ac:dyDescent="0.25">
      <c r="A297" s="23" t="s">
        <v>283</v>
      </c>
      <c r="B297" s="23">
        <v>3</v>
      </c>
      <c r="C297" s="24" t="s">
        <v>284</v>
      </c>
      <c r="D297" s="25">
        <v>0</v>
      </c>
      <c r="E297" s="25">
        <v>0</v>
      </c>
      <c r="F297" s="25">
        <f t="shared" ref="F297:F300" si="155">+D297+E297</f>
        <v>0</v>
      </c>
      <c r="G297" s="25">
        <v>0</v>
      </c>
      <c r="H297" s="25">
        <v>0</v>
      </c>
      <c r="I297" s="25">
        <f t="shared" ref="I297:I300" si="156">+F297-G297</f>
        <v>0</v>
      </c>
    </row>
    <row r="298" spans="1:9" s="26" customFormat="1" hidden="1" x14ac:dyDescent="0.25">
      <c r="A298" s="23" t="s">
        <v>285</v>
      </c>
      <c r="B298" s="23">
        <v>3</v>
      </c>
      <c r="C298" s="24" t="s">
        <v>286</v>
      </c>
      <c r="D298" s="25">
        <v>0</v>
      </c>
      <c r="E298" s="25">
        <v>0</v>
      </c>
      <c r="F298" s="25">
        <f t="shared" si="155"/>
        <v>0</v>
      </c>
      <c r="G298" s="25">
        <v>0</v>
      </c>
      <c r="H298" s="25">
        <v>0</v>
      </c>
      <c r="I298" s="25">
        <f t="shared" si="156"/>
        <v>0</v>
      </c>
    </row>
    <row r="299" spans="1:9" s="26" customFormat="1" hidden="1" x14ac:dyDescent="0.25">
      <c r="A299" s="23" t="s">
        <v>287</v>
      </c>
      <c r="B299" s="23">
        <v>3</v>
      </c>
      <c r="C299" s="24" t="s">
        <v>288</v>
      </c>
      <c r="D299" s="25">
        <v>0</v>
      </c>
      <c r="E299" s="25">
        <v>0</v>
      </c>
      <c r="F299" s="25">
        <f t="shared" si="155"/>
        <v>0</v>
      </c>
      <c r="G299" s="25">
        <v>0</v>
      </c>
      <c r="H299" s="25">
        <v>0</v>
      </c>
      <c r="I299" s="25">
        <f t="shared" si="156"/>
        <v>0</v>
      </c>
    </row>
    <row r="300" spans="1:9" s="26" customFormat="1" hidden="1" x14ac:dyDescent="0.25">
      <c r="A300" s="23" t="s">
        <v>289</v>
      </c>
      <c r="B300" s="23">
        <v>3</v>
      </c>
      <c r="C300" s="24" t="s">
        <v>290</v>
      </c>
      <c r="D300" s="25">
        <v>0</v>
      </c>
      <c r="E300" s="25">
        <v>0</v>
      </c>
      <c r="F300" s="25">
        <f t="shared" si="155"/>
        <v>0</v>
      </c>
      <c r="G300" s="25">
        <v>0</v>
      </c>
      <c r="H300" s="25">
        <v>0</v>
      </c>
      <c r="I300" s="25">
        <f t="shared" si="156"/>
        <v>0</v>
      </c>
    </row>
    <row r="301" spans="1:9" s="26" customFormat="1" hidden="1" x14ac:dyDescent="0.25">
      <c r="A301" s="23" t="s">
        <v>291</v>
      </c>
      <c r="B301" s="23">
        <v>2</v>
      </c>
      <c r="C301" s="24" t="s">
        <v>292</v>
      </c>
      <c r="D301" s="20">
        <v>0</v>
      </c>
      <c r="E301" s="20">
        <v>0</v>
      </c>
      <c r="F301" s="20">
        <f t="shared" ref="F301:I301" si="157">SUM(F302)</f>
        <v>0</v>
      </c>
      <c r="G301" s="20">
        <v>0</v>
      </c>
      <c r="H301" s="20">
        <v>0</v>
      </c>
      <c r="I301" s="20">
        <f t="shared" si="157"/>
        <v>0</v>
      </c>
    </row>
    <row r="302" spans="1:9" s="26" customFormat="1" hidden="1" x14ac:dyDescent="0.25">
      <c r="A302" s="23" t="s">
        <v>293</v>
      </c>
      <c r="B302" s="23">
        <v>3</v>
      </c>
      <c r="C302" s="24" t="s">
        <v>294</v>
      </c>
      <c r="D302" s="25">
        <v>0</v>
      </c>
      <c r="E302" s="25">
        <v>0</v>
      </c>
      <c r="F302" s="25">
        <f>+D302+E302</f>
        <v>0</v>
      </c>
      <c r="G302" s="25">
        <v>0</v>
      </c>
      <c r="H302" s="25">
        <v>0</v>
      </c>
      <c r="I302" s="25">
        <f>+F302-G302</f>
        <v>0</v>
      </c>
    </row>
    <row r="303" spans="1:9" s="36" customFormat="1" ht="16.5" thickBot="1" x14ac:dyDescent="0.3">
      <c r="A303" s="32"/>
      <c r="B303" s="33"/>
      <c r="C303" s="32"/>
      <c r="D303" s="34"/>
      <c r="E303" s="34"/>
      <c r="F303" s="34"/>
      <c r="G303" s="34"/>
      <c r="H303" s="34"/>
      <c r="I303" s="35" t="s">
        <v>14</v>
      </c>
    </row>
    <row r="304" spans="1:9" s="40" customFormat="1" ht="21.75" customHeight="1" x14ac:dyDescent="0.25">
      <c r="A304" s="37"/>
      <c r="B304" s="37"/>
      <c r="C304" s="38" t="s">
        <v>296</v>
      </c>
      <c r="D304" s="39">
        <v>4034103850.0800009</v>
      </c>
      <c r="E304" s="39">
        <v>272961188.76999998</v>
      </c>
      <c r="F304" s="39">
        <f t="shared" ref="D304:I304" si="158">+F156+F9</f>
        <v>4307065038.8500004</v>
      </c>
      <c r="G304" s="39">
        <v>1550223644.73</v>
      </c>
      <c r="H304" s="39">
        <v>1412527876.8800001</v>
      </c>
      <c r="I304" s="39">
        <f t="shared" si="158"/>
        <v>2756841394.1200004</v>
      </c>
    </row>
    <row r="305" spans="1:9" x14ac:dyDescent="0.25">
      <c r="C305" s="42"/>
      <c r="E305" s="43"/>
      <c r="F305" s="43"/>
      <c r="G305" s="43"/>
      <c r="H305" s="43"/>
      <c r="I305" s="43"/>
    </row>
    <row r="306" spans="1:9" s="43" customFormat="1" x14ac:dyDescent="0.25">
      <c r="A306" s="41"/>
      <c r="B306" s="41"/>
      <c r="C306" s="42"/>
    </row>
    <row r="307" spans="1:9" s="43" customFormat="1" x14ac:dyDescent="0.25">
      <c r="A307" s="41"/>
      <c r="B307" s="41"/>
      <c r="C307" s="42"/>
    </row>
    <row r="308" spans="1:9" s="43" customFormat="1" x14ac:dyDescent="0.25">
      <c r="A308" s="41"/>
      <c r="B308" s="41"/>
      <c r="C308" s="42"/>
    </row>
    <row r="309" spans="1:9" s="43" customFormat="1" x14ac:dyDescent="0.25">
      <c r="A309" s="41"/>
      <c r="B309" s="41"/>
      <c r="C309" s="42"/>
    </row>
    <row r="310" spans="1:9" s="43" customFormat="1" x14ac:dyDescent="0.25">
      <c r="A310" s="41"/>
      <c r="B310" s="41"/>
      <c r="C310" s="42"/>
    </row>
    <row r="311" spans="1:9" s="43" customFormat="1" x14ac:dyDescent="0.25">
      <c r="A311" s="41"/>
      <c r="B311" s="41"/>
      <c r="C311" s="42"/>
    </row>
    <row r="312" spans="1:9" s="43" customFormat="1" x14ac:dyDescent="0.25">
      <c r="A312" s="41"/>
      <c r="B312" s="41"/>
      <c r="C312" s="42"/>
    </row>
    <row r="313" spans="1:9" s="43" customFormat="1" x14ac:dyDescent="0.25">
      <c r="A313" s="41"/>
      <c r="B313" s="41"/>
      <c r="C313" s="42"/>
    </row>
    <row r="314" spans="1:9" s="43" customFormat="1" x14ac:dyDescent="0.25">
      <c r="A314" s="41"/>
      <c r="B314" s="41"/>
      <c r="C314" s="42"/>
    </row>
    <row r="315" spans="1:9" s="43" customFormat="1" x14ac:dyDescent="0.25">
      <c r="A315" s="41"/>
      <c r="B315" s="41"/>
      <c r="C315" s="42"/>
    </row>
    <row r="316" spans="1:9" s="43" customFormat="1" x14ac:dyDescent="0.25">
      <c r="A316" s="41"/>
      <c r="B316" s="41"/>
      <c r="C316" s="42"/>
    </row>
    <row r="317" spans="1:9" s="43" customFormat="1" x14ac:dyDescent="0.25">
      <c r="A317" s="41"/>
      <c r="B317" s="41"/>
      <c r="C317" s="42"/>
    </row>
    <row r="318" spans="1:9" s="43" customFormat="1" x14ac:dyDescent="0.25">
      <c r="A318" s="41"/>
      <c r="B318" s="41"/>
      <c r="C318" s="42"/>
    </row>
    <row r="319" spans="1:9" s="43" customFormat="1" x14ac:dyDescent="0.25">
      <c r="A319" s="41"/>
      <c r="B319" s="41"/>
      <c r="C319" s="42"/>
    </row>
    <row r="320" spans="1:9" s="43" customFormat="1" x14ac:dyDescent="0.25">
      <c r="A320" s="41"/>
      <c r="B320" s="41"/>
      <c r="C320" s="42"/>
    </row>
    <row r="321" spans="1:3" s="43" customFormat="1" x14ac:dyDescent="0.25">
      <c r="A321" s="41"/>
      <c r="B321" s="41"/>
      <c r="C321" s="42"/>
    </row>
    <row r="322" spans="1:3" s="43" customFormat="1" x14ac:dyDescent="0.25">
      <c r="A322" s="41"/>
      <c r="B322" s="41"/>
      <c r="C322" s="42"/>
    </row>
    <row r="323" spans="1:3" s="43" customFormat="1" x14ac:dyDescent="0.25">
      <c r="A323" s="41"/>
      <c r="B323" s="41"/>
      <c r="C323" s="42"/>
    </row>
    <row r="324" spans="1:3" s="43" customFormat="1" x14ac:dyDescent="0.25">
      <c r="A324" s="41"/>
      <c r="B324" s="41"/>
      <c r="C324" s="42"/>
    </row>
    <row r="325" spans="1:3" s="43" customFormat="1" x14ac:dyDescent="0.25">
      <c r="A325" s="41"/>
      <c r="B325" s="41"/>
      <c r="C325" s="42"/>
    </row>
    <row r="326" spans="1:3" s="43" customFormat="1" x14ac:dyDescent="0.25">
      <c r="A326" s="41"/>
      <c r="B326" s="41"/>
      <c r="C326" s="42"/>
    </row>
    <row r="327" spans="1:3" s="43" customFormat="1" x14ac:dyDescent="0.25">
      <c r="A327" s="41"/>
      <c r="B327" s="41"/>
      <c r="C327" s="42"/>
    </row>
    <row r="328" spans="1:3" s="43" customFormat="1" x14ac:dyDescent="0.25">
      <c r="A328" s="41"/>
      <c r="B328" s="41"/>
      <c r="C328" s="42"/>
    </row>
    <row r="329" spans="1:3" s="43" customFormat="1" x14ac:dyDescent="0.25">
      <c r="A329" s="41"/>
      <c r="B329" s="41"/>
      <c r="C329" s="42"/>
    </row>
    <row r="330" spans="1:3" s="43" customFormat="1" x14ac:dyDescent="0.25">
      <c r="A330" s="41"/>
      <c r="B330" s="41"/>
      <c r="C330" s="42"/>
    </row>
    <row r="331" spans="1:3" s="43" customFormat="1" x14ac:dyDescent="0.25">
      <c r="A331" s="41"/>
      <c r="B331" s="41"/>
      <c r="C331" s="42"/>
    </row>
    <row r="332" spans="1:3" s="43" customFormat="1" x14ac:dyDescent="0.25">
      <c r="A332" s="41"/>
      <c r="B332" s="41"/>
      <c r="C332" s="42"/>
    </row>
    <row r="333" spans="1:3" s="43" customFormat="1" x14ac:dyDescent="0.25">
      <c r="A333" s="41"/>
      <c r="B333" s="41"/>
      <c r="C333" s="42"/>
    </row>
    <row r="334" spans="1:3" s="43" customFormat="1" x14ac:dyDescent="0.25">
      <c r="A334" s="41"/>
      <c r="B334" s="41"/>
      <c r="C334" s="42"/>
    </row>
    <row r="335" spans="1:3" s="43" customFormat="1" x14ac:dyDescent="0.25">
      <c r="A335" s="41"/>
      <c r="B335" s="41"/>
      <c r="C335" s="42"/>
    </row>
    <row r="336" spans="1:3" s="43" customFormat="1" x14ac:dyDescent="0.25">
      <c r="A336" s="41"/>
      <c r="B336" s="41"/>
      <c r="C336" s="42"/>
    </row>
    <row r="337" spans="1:3" s="43" customFormat="1" x14ac:dyDescent="0.25">
      <c r="A337" s="41"/>
      <c r="B337" s="41"/>
      <c r="C337" s="42"/>
    </row>
    <row r="338" spans="1:3" s="43" customFormat="1" x14ac:dyDescent="0.25">
      <c r="A338" s="41"/>
      <c r="B338" s="41"/>
      <c r="C338" s="42"/>
    </row>
    <row r="339" spans="1:3" s="43" customFormat="1" x14ac:dyDescent="0.25">
      <c r="A339" s="41"/>
      <c r="B339" s="41"/>
      <c r="C339" s="42"/>
    </row>
    <row r="340" spans="1:3" s="43" customFormat="1" x14ac:dyDescent="0.25">
      <c r="A340" s="41"/>
      <c r="B340" s="41"/>
      <c r="C340" s="42"/>
    </row>
    <row r="341" spans="1:3" s="43" customFormat="1" x14ac:dyDescent="0.25">
      <c r="A341" s="41"/>
      <c r="B341" s="41"/>
      <c r="C341" s="42"/>
    </row>
    <row r="342" spans="1:3" s="43" customFormat="1" x14ac:dyDescent="0.25">
      <c r="A342" s="41"/>
      <c r="B342" s="41"/>
      <c r="C342" s="42"/>
    </row>
    <row r="343" spans="1:3" s="43" customFormat="1" x14ac:dyDescent="0.25">
      <c r="A343" s="41"/>
      <c r="B343" s="41"/>
      <c r="C343" s="42"/>
    </row>
    <row r="344" spans="1:3" s="43" customFormat="1" x14ac:dyDescent="0.25">
      <c r="A344" s="41"/>
      <c r="B344" s="41"/>
      <c r="C344" s="42"/>
    </row>
    <row r="345" spans="1:3" s="43" customFormat="1" x14ac:dyDescent="0.25">
      <c r="A345" s="41"/>
      <c r="B345" s="41"/>
      <c r="C345" s="42"/>
    </row>
    <row r="346" spans="1:3" s="43" customFormat="1" x14ac:dyDescent="0.25">
      <c r="A346" s="41"/>
      <c r="B346" s="41"/>
      <c r="C346" s="42"/>
    </row>
    <row r="347" spans="1:3" s="43" customFormat="1" x14ac:dyDescent="0.25">
      <c r="A347" s="41"/>
      <c r="B347" s="41"/>
      <c r="C347" s="42"/>
    </row>
    <row r="348" spans="1:3" s="43" customFormat="1" x14ac:dyDescent="0.25">
      <c r="A348" s="41"/>
      <c r="B348" s="41"/>
      <c r="C348" s="42"/>
    </row>
    <row r="349" spans="1:3" s="43" customFormat="1" x14ac:dyDescent="0.25">
      <c r="A349" s="41"/>
      <c r="B349" s="41"/>
      <c r="C349" s="42"/>
    </row>
    <row r="350" spans="1:3" s="43" customFormat="1" x14ac:dyDescent="0.25">
      <c r="A350" s="41"/>
      <c r="B350" s="41"/>
      <c r="C350" s="42"/>
    </row>
    <row r="351" spans="1:3" s="43" customFormat="1" x14ac:dyDescent="0.25">
      <c r="A351" s="41"/>
      <c r="B351" s="41"/>
      <c r="C351" s="42"/>
    </row>
    <row r="352" spans="1:3" s="43" customFormat="1" x14ac:dyDescent="0.25">
      <c r="A352" s="41"/>
      <c r="B352" s="41"/>
      <c r="C352" s="42"/>
    </row>
    <row r="353" spans="1:3" s="43" customFormat="1" x14ac:dyDescent="0.25">
      <c r="A353" s="41"/>
      <c r="B353" s="41"/>
      <c r="C353" s="42"/>
    </row>
    <row r="354" spans="1:3" s="43" customFormat="1" x14ac:dyDescent="0.25">
      <c r="A354" s="41"/>
      <c r="B354" s="41"/>
      <c r="C354" s="42"/>
    </row>
    <row r="355" spans="1:3" s="43" customFormat="1" x14ac:dyDescent="0.25">
      <c r="A355" s="41"/>
      <c r="B355" s="41"/>
      <c r="C355" s="42"/>
    </row>
    <row r="356" spans="1:3" s="43" customFormat="1" x14ac:dyDescent="0.25">
      <c r="A356" s="41"/>
      <c r="B356" s="41"/>
      <c r="C356" s="42"/>
    </row>
    <row r="357" spans="1:3" s="43" customFormat="1" x14ac:dyDescent="0.25">
      <c r="A357" s="41"/>
      <c r="B357" s="41"/>
      <c r="C357" s="42"/>
    </row>
    <row r="358" spans="1:3" s="43" customFormat="1" x14ac:dyDescent="0.25">
      <c r="A358" s="41"/>
      <c r="B358" s="41"/>
      <c r="C358" s="42"/>
    </row>
    <row r="359" spans="1:3" s="43" customFormat="1" x14ac:dyDescent="0.25">
      <c r="A359" s="41"/>
      <c r="B359" s="41"/>
      <c r="C359" s="42"/>
    </row>
    <row r="360" spans="1:3" s="43" customFormat="1" x14ac:dyDescent="0.25">
      <c r="A360" s="41"/>
      <c r="B360" s="41"/>
      <c r="C360" s="42"/>
    </row>
    <row r="361" spans="1:3" s="43" customFormat="1" x14ac:dyDescent="0.25">
      <c r="A361" s="41"/>
      <c r="B361" s="41"/>
      <c r="C361" s="42"/>
    </row>
    <row r="362" spans="1:3" s="43" customFormat="1" x14ac:dyDescent="0.25">
      <c r="A362" s="41"/>
      <c r="B362" s="41"/>
      <c r="C362" s="42"/>
    </row>
    <row r="363" spans="1:3" s="43" customFormat="1" x14ac:dyDescent="0.25">
      <c r="A363" s="41"/>
      <c r="B363" s="41"/>
      <c r="C363" s="42"/>
    </row>
    <row r="364" spans="1:3" s="43" customFormat="1" x14ac:dyDescent="0.25">
      <c r="A364" s="41"/>
      <c r="B364" s="41"/>
      <c r="C364" s="42"/>
    </row>
    <row r="365" spans="1:3" s="43" customFormat="1" x14ac:dyDescent="0.25">
      <c r="A365" s="41"/>
      <c r="B365" s="41"/>
      <c r="C365" s="42"/>
    </row>
    <row r="366" spans="1:3" s="43" customFormat="1" x14ac:dyDescent="0.25">
      <c r="A366" s="41"/>
      <c r="B366" s="41"/>
      <c r="C366" s="42"/>
    </row>
    <row r="367" spans="1:3" s="43" customFormat="1" x14ac:dyDescent="0.25">
      <c r="A367" s="41"/>
      <c r="B367" s="41"/>
      <c r="C367" s="42"/>
    </row>
    <row r="368" spans="1:3" s="43" customFormat="1" x14ac:dyDescent="0.25">
      <c r="A368" s="41"/>
      <c r="B368" s="41"/>
      <c r="C368" s="42"/>
    </row>
    <row r="369" spans="1:3" s="43" customFormat="1" x14ac:dyDescent="0.25">
      <c r="A369" s="41"/>
      <c r="B369" s="41"/>
      <c r="C369" s="42"/>
    </row>
    <row r="370" spans="1:3" s="43" customFormat="1" x14ac:dyDescent="0.25">
      <c r="A370" s="41"/>
      <c r="B370" s="41"/>
      <c r="C370" s="42"/>
    </row>
    <row r="371" spans="1:3" s="43" customFormat="1" x14ac:dyDescent="0.25">
      <c r="A371" s="41"/>
      <c r="B371" s="41"/>
      <c r="C371" s="42"/>
    </row>
    <row r="372" spans="1:3" s="43" customFormat="1" x14ac:dyDescent="0.25">
      <c r="A372" s="41"/>
      <c r="B372" s="41"/>
      <c r="C372" s="42"/>
    </row>
    <row r="373" spans="1:3" s="43" customFormat="1" x14ac:dyDescent="0.25">
      <c r="A373" s="41"/>
      <c r="B373" s="41"/>
      <c r="C373" s="42"/>
    </row>
    <row r="374" spans="1:3" s="43" customFormat="1" x14ac:dyDescent="0.25">
      <c r="A374" s="41"/>
      <c r="B374" s="41"/>
      <c r="C374" s="42"/>
    </row>
    <row r="375" spans="1:3" s="43" customFormat="1" x14ac:dyDescent="0.25">
      <c r="A375" s="41"/>
      <c r="B375" s="41"/>
      <c r="C375" s="42"/>
    </row>
    <row r="376" spans="1:3" s="43" customFormat="1" x14ac:dyDescent="0.25">
      <c r="A376" s="41"/>
      <c r="B376" s="41"/>
      <c r="C376" s="42"/>
    </row>
    <row r="377" spans="1:3" s="43" customFormat="1" x14ac:dyDescent="0.25">
      <c r="A377" s="41"/>
      <c r="B377" s="41"/>
      <c r="C377" s="42"/>
    </row>
    <row r="378" spans="1:3" s="43" customFormat="1" x14ac:dyDescent="0.25">
      <c r="A378" s="41"/>
      <c r="B378" s="41"/>
      <c r="C378" s="42"/>
    </row>
    <row r="379" spans="1:3" s="43" customFormat="1" x14ac:dyDescent="0.25">
      <c r="A379" s="41"/>
      <c r="B379" s="41"/>
      <c r="C379" s="42"/>
    </row>
    <row r="380" spans="1:3" s="43" customFormat="1" x14ac:dyDescent="0.25">
      <c r="A380" s="41"/>
      <c r="B380" s="41"/>
      <c r="C380" s="42"/>
    </row>
    <row r="381" spans="1:3" s="43" customFormat="1" x14ac:dyDescent="0.25">
      <c r="A381" s="41"/>
      <c r="B381" s="41"/>
      <c r="C381" s="42"/>
    </row>
    <row r="382" spans="1:3" s="43" customFormat="1" x14ac:dyDescent="0.25">
      <c r="A382" s="41"/>
      <c r="B382" s="41"/>
      <c r="C382" s="42"/>
    </row>
    <row r="383" spans="1:3" s="43" customFormat="1" x14ac:dyDescent="0.25">
      <c r="A383" s="41"/>
      <c r="B383" s="41"/>
      <c r="C383" s="42"/>
    </row>
    <row r="384" spans="1:3" s="43" customFormat="1" x14ac:dyDescent="0.25">
      <c r="A384" s="41"/>
      <c r="B384" s="41"/>
      <c r="C384" s="42"/>
    </row>
    <row r="385" spans="1:3" s="43" customFormat="1" x14ac:dyDescent="0.25">
      <c r="A385" s="41"/>
      <c r="B385" s="41"/>
      <c r="C385" s="42"/>
    </row>
    <row r="386" spans="1:3" s="43" customFormat="1" x14ac:dyDescent="0.25">
      <c r="A386" s="41"/>
      <c r="B386" s="41"/>
      <c r="C386" s="42"/>
    </row>
    <row r="387" spans="1:3" s="43" customFormat="1" x14ac:dyDescent="0.25">
      <c r="A387" s="41"/>
      <c r="B387" s="41"/>
      <c r="C387" s="42"/>
    </row>
    <row r="388" spans="1:3" s="43" customFormat="1" x14ac:dyDescent="0.25">
      <c r="A388" s="41"/>
      <c r="B388" s="41"/>
      <c r="C388" s="42"/>
    </row>
    <row r="389" spans="1:3" s="43" customFormat="1" x14ac:dyDescent="0.25">
      <c r="A389" s="41"/>
      <c r="B389" s="41"/>
      <c r="C389" s="42"/>
    </row>
    <row r="390" spans="1:3" s="43" customFormat="1" x14ac:dyDescent="0.25">
      <c r="A390" s="41"/>
      <c r="B390" s="41"/>
      <c r="C390" s="42"/>
    </row>
    <row r="391" spans="1:3" s="43" customFormat="1" x14ac:dyDescent="0.25">
      <c r="A391" s="41"/>
      <c r="B391" s="41"/>
      <c r="C391" s="42"/>
    </row>
    <row r="392" spans="1:3" s="43" customFormat="1" x14ac:dyDescent="0.25">
      <c r="A392" s="41"/>
      <c r="B392" s="41"/>
      <c r="C392" s="42"/>
    </row>
    <row r="393" spans="1:3" s="43" customFormat="1" x14ac:dyDescent="0.25">
      <c r="A393" s="41"/>
      <c r="B393" s="41"/>
      <c r="C393" s="42"/>
    </row>
    <row r="394" spans="1:3" s="43" customFormat="1" x14ac:dyDescent="0.25">
      <c r="A394" s="41"/>
      <c r="B394" s="41"/>
      <c r="C394" s="42"/>
    </row>
    <row r="395" spans="1:3" s="43" customFormat="1" x14ac:dyDescent="0.25">
      <c r="A395" s="41"/>
      <c r="B395" s="41"/>
      <c r="C395" s="42"/>
    </row>
    <row r="396" spans="1:3" s="43" customFormat="1" x14ac:dyDescent="0.25">
      <c r="A396" s="41"/>
      <c r="B396" s="41"/>
      <c r="C396" s="42"/>
    </row>
    <row r="397" spans="1:3" s="43" customFormat="1" x14ac:dyDescent="0.25">
      <c r="A397" s="41"/>
      <c r="B397" s="41"/>
      <c r="C397" s="42"/>
    </row>
    <row r="398" spans="1:3" s="43" customFormat="1" x14ac:dyDescent="0.25">
      <c r="A398" s="41"/>
      <c r="B398" s="41"/>
      <c r="C398" s="42"/>
    </row>
    <row r="399" spans="1:3" s="43" customFormat="1" x14ac:dyDescent="0.25">
      <c r="A399" s="41"/>
      <c r="B399" s="41"/>
      <c r="C399" s="42"/>
    </row>
    <row r="400" spans="1:3" s="43" customFormat="1" x14ac:dyDescent="0.25">
      <c r="A400" s="41"/>
      <c r="B400" s="41"/>
      <c r="C400" s="42"/>
    </row>
    <row r="401" spans="1:3" s="43" customFormat="1" x14ac:dyDescent="0.25">
      <c r="A401" s="41"/>
      <c r="B401" s="41"/>
      <c r="C401" s="42"/>
    </row>
    <row r="402" spans="1:3" s="43" customFormat="1" x14ac:dyDescent="0.25">
      <c r="A402" s="41"/>
      <c r="B402" s="41"/>
      <c r="C402" s="42"/>
    </row>
    <row r="403" spans="1:3" s="43" customFormat="1" x14ac:dyDescent="0.25">
      <c r="A403" s="41"/>
      <c r="B403" s="41"/>
      <c r="C403" s="42"/>
    </row>
    <row r="404" spans="1:3" s="43" customFormat="1" x14ac:dyDescent="0.25">
      <c r="A404" s="41"/>
      <c r="B404" s="41"/>
      <c r="C404" s="42"/>
    </row>
    <row r="405" spans="1:3" s="43" customFormat="1" x14ac:dyDescent="0.25">
      <c r="A405" s="41"/>
      <c r="B405" s="41"/>
      <c r="C405" s="42"/>
    </row>
    <row r="406" spans="1:3" s="43" customFormat="1" x14ac:dyDescent="0.25">
      <c r="A406" s="41"/>
      <c r="B406" s="41"/>
      <c r="C406" s="42"/>
    </row>
    <row r="407" spans="1:3" s="43" customFormat="1" x14ac:dyDescent="0.25">
      <c r="A407" s="41"/>
      <c r="B407" s="41"/>
      <c r="C407" s="42"/>
    </row>
    <row r="408" spans="1:3" s="43" customFormat="1" x14ac:dyDescent="0.25">
      <c r="A408" s="41"/>
      <c r="B408" s="41"/>
      <c r="C408" s="42"/>
    </row>
    <row r="409" spans="1:3" s="43" customFormat="1" x14ac:dyDescent="0.25">
      <c r="A409" s="41"/>
      <c r="B409" s="41"/>
      <c r="C409" s="42"/>
    </row>
    <row r="410" spans="1:3" s="43" customFormat="1" x14ac:dyDescent="0.25">
      <c r="A410" s="41"/>
      <c r="B410" s="41"/>
      <c r="C410" s="42"/>
    </row>
    <row r="411" spans="1:3" s="43" customFormat="1" x14ac:dyDescent="0.25">
      <c r="A411" s="41"/>
      <c r="B411" s="41"/>
      <c r="C411" s="42"/>
    </row>
    <row r="412" spans="1:3" s="43" customFormat="1" x14ac:dyDescent="0.25">
      <c r="A412" s="41"/>
      <c r="B412" s="41"/>
      <c r="C412" s="42"/>
    </row>
    <row r="413" spans="1:3" s="43" customFormat="1" x14ac:dyDescent="0.25">
      <c r="A413" s="41"/>
      <c r="B413" s="41"/>
      <c r="C413" s="42"/>
    </row>
    <row r="414" spans="1:3" s="43" customFormat="1" x14ac:dyDescent="0.25">
      <c r="A414" s="41"/>
      <c r="B414" s="41"/>
      <c r="C414" s="42"/>
    </row>
    <row r="415" spans="1:3" s="43" customFormat="1" x14ac:dyDescent="0.25">
      <c r="A415" s="41"/>
      <c r="B415" s="41"/>
      <c r="C415" s="42"/>
    </row>
    <row r="416" spans="1:3" s="43" customFormat="1" x14ac:dyDescent="0.25">
      <c r="A416" s="41"/>
      <c r="B416" s="41"/>
      <c r="C416" s="42"/>
    </row>
    <row r="417" spans="1:3" s="43" customFormat="1" x14ac:dyDescent="0.25">
      <c r="A417" s="41"/>
      <c r="B417" s="41"/>
      <c r="C417" s="42"/>
    </row>
    <row r="418" spans="1:3" s="43" customFormat="1" x14ac:dyDescent="0.25">
      <c r="A418" s="41"/>
      <c r="B418" s="41"/>
      <c r="C418" s="42"/>
    </row>
    <row r="419" spans="1:3" s="43" customFormat="1" x14ac:dyDescent="0.25">
      <c r="A419" s="41"/>
      <c r="B419" s="41"/>
      <c r="C419" s="42"/>
    </row>
    <row r="420" spans="1:3" s="43" customFormat="1" x14ac:dyDescent="0.25">
      <c r="A420" s="41"/>
      <c r="B420" s="41"/>
      <c r="C420" s="42"/>
    </row>
    <row r="421" spans="1:3" s="43" customFormat="1" x14ac:dyDescent="0.25">
      <c r="A421" s="41"/>
      <c r="B421" s="41"/>
      <c r="C421" s="42"/>
    </row>
    <row r="422" spans="1:3" s="43" customFormat="1" x14ac:dyDescent="0.25">
      <c r="A422" s="41"/>
      <c r="B422" s="41"/>
      <c r="C422" s="42"/>
    </row>
    <row r="423" spans="1:3" s="43" customFormat="1" x14ac:dyDescent="0.25">
      <c r="A423" s="41"/>
      <c r="B423" s="41"/>
      <c r="C423" s="42"/>
    </row>
    <row r="424" spans="1:3" s="43" customFormat="1" x14ac:dyDescent="0.25">
      <c r="A424" s="41"/>
      <c r="B424" s="41"/>
      <c r="C424" s="42"/>
    </row>
    <row r="425" spans="1:3" s="43" customFormat="1" x14ac:dyDescent="0.25">
      <c r="A425" s="41"/>
      <c r="B425" s="41"/>
      <c r="C425" s="42"/>
    </row>
    <row r="426" spans="1:3" s="43" customFormat="1" x14ac:dyDescent="0.25">
      <c r="A426" s="41"/>
      <c r="B426" s="41"/>
      <c r="C426" s="42"/>
    </row>
    <row r="427" spans="1:3" s="43" customFormat="1" x14ac:dyDescent="0.25">
      <c r="A427" s="41"/>
      <c r="B427" s="41"/>
      <c r="C427" s="42"/>
    </row>
    <row r="428" spans="1:3" s="43" customFormat="1" x14ac:dyDescent="0.25">
      <c r="A428" s="41"/>
      <c r="B428" s="41"/>
      <c r="C428" s="42"/>
    </row>
    <row r="429" spans="1:3" s="43" customFormat="1" x14ac:dyDescent="0.25">
      <c r="A429" s="41"/>
      <c r="B429" s="41"/>
      <c r="C429" s="42"/>
    </row>
    <row r="430" spans="1:3" s="43" customFormat="1" x14ac:dyDescent="0.25">
      <c r="A430" s="41"/>
      <c r="B430" s="41"/>
      <c r="C430" s="42"/>
    </row>
    <row r="431" spans="1:3" s="43" customFormat="1" x14ac:dyDescent="0.25">
      <c r="A431" s="41"/>
      <c r="B431" s="41"/>
      <c r="C431" s="42"/>
    </row>
    <row r="432" spans="1:3" s="43" customFormat="1" x14ac:dyDescent="0.25">
      <c r="A432" s="41"/>
      <c r="B432" s="41"/>
      <c r="C432" s="42"/>
    </row>
    <row r="433" spans="1:3" s="43" customFormat="1" x14ac:dyDescent="0.25">
      <c r="A433" s="41"/>
      <c r="B433" s="41"/>
      <c r="C433" s="42"/>
    </row>
    <row r="434" spans="1:3" s="43" customFormat="1" x14ac:dyDescent="0.25">
      <c r="A434" s="41"/>
      <c r="B434" s="41"/>
      <c r="C434" s="42"/>
    </row>
    <row r="435" spans="1:3" s="43" customFormat="1" x14ac:dyDescent="0.25">
      <c r="A435" s="41"/>
      <c r="B435" s="41"/>
      <c r="C435" s="42"/>
    </row>
    <row r="436" spans="1:3" s="43" customFormat="1" x14ac:dyDescent="0.25">
      <c r="A436" s="41"/>
      <c r="B436" s="41"/>
      <c r="C436" s="42"/>
    </row>
    <row r="437" spans="1:3" s="43" customFormat="1" x14ac:dyDescent="0.25">
      <c r="A437" s="41"/>
      <c r="B437" s="41"/>
      <c r="C437" s="42"/>
    </row>
    <row r="438" spans="1:3" s="43" customFormat="1" x14ac:dyDescent="0.25">
      <c r="A438" s="41"/>
      <c r="B438" s="41"/>
      <c r="C438" s="42"/>
    </row>
    <row r="439" spans="1:3" s="43" customFormat="1" x14ac:dyDescent="0.25">
      <c r="A439" s="41"/>
      <c r="B439" s="41"/>
      <c r="C439" s="42"/>
    </row>
    <row r="440" spans="1:3" s="43" customFormat="1" x14ac:dyDescent="0.25">
      <c r="A440" s="41"/>
      <c r="B440" s="41"/>
      <c r="C440" s="42"/>
    </row>
    <row r="441" spans="1:3" s="43" customFormat="1" x14ac:dyDescent="0.25">
      <c r="A441" s="41"/>
      <c r="B441" s="41"/>
      <c r="C441" s="42"/>
    </row>
    <row r="442" spans="1:3" s="43" customFormat="1" x14ac:dyDescent="0.25">
      <c r="A442" s="41"/>
      <c r="B442" s="41"/>
      <c r="C442" s="42"/>
    </row>
    <row r="443" spans="1:3" s="43" customFormat="1" x14ac:dyDescent="0.25">
      <c r="A443" s="41"/>
      <c r="B443" s="41"/>
      <c r="C443" s="42"/>
    </row>
    <row r="444" spans="1:3" s="43" customFormat="1" x14ac:dyDescent="0.25">
      <c r="A444" s="41"/>
      <c r="B444" s="41"/>
      <c r="C444" s="42"/>
    </row>
    <row r="445" spans="1:3" s="43" customFormat="1" x14ac:dyDescent="0.25">
      <c r="A445" s="41"/>
      <c r="B445" s="41"/>
      <c r="C445" s="42"/>
    </row>
    <row r="446" spans="1:3" s="43" customFormat="1" x14ac:dyDescent="0.25">
      <c r="A446" s="41"/>
      <c r="B446" s="41"/>
      <c r="C446" s="42"/>
    </row>
    <row r="447" spans="1:3" s="43" customFormat="1" x14ac:dyDescent="0.25">
      <c r="A447" s="41"/>
      <c r="B447" s="41"/>
      <c r="C447" s="42"/>
    </row>
    <row r="448" spans="1:3" s="43" customFormat="1" x14ac:dyDescent="0.25">
      <c r="A448" s="41"/>
      <c r="B448" s="41"/>
      <c r="C448" s="42"/>
    </row>
    <row r="449" spans="1:3" s="43" customFormat="1" x14ac:dyDescent="0.25">
      <c r="A449" s="41"/>
      <c r="B449" s="41"/>
      <c r="C449" s="42"/>
    </row>
    <row r="450" spans="1:3" s="43" customFormat="1" x14ac:dyDescent="0.25">
      <c r="A450" s="41"/>
      <c r="B450" s="41"/>
      <c r="C450" s="42"/>
    </row>
    <row r="451" spans="1:3" s="43" customFormat="1" x14ac:dyDescent="0.25">
      <c r="A451" s="41"/>
      <c r="B451" s="41"/>
      <c r="C451" s="42"/>
    </row>
    <row r="452" spans="1:3" s="43" customFormat="1" x14ac:dyDescent="0.25">
      <c r="A452" s="41"/>
      <c r="B452" s="41"/>
      <c r="C452" s="42"/>
    </row>
    <row r="453" spans="1:3" s="43" customFormat="1" x14ac:dyDescent="0.25">
      <c r="A453" s="41"/>
      <c r="B453" s="41"/>
      <c r="C453" s="42"/>
    </row>
    <row r="454" spans="1:3" s="43" customFormat="1" x14ac:dyDescent="0.25">
      <c r="A454" s="41"/>
      <c r="B454" s="41"/>
      <c r="C454" s="42"/>
    </row>
    <row r="455" spans="1:3" s="43" customFormat="1" x14ac:dyDescent="0.25">
      <c r="A455" s="41"/>
      <c r="B455" s="41"/>
      <c r="C455" s="42"/>
    </row>
    <row r="456" spans="1:3" s="43" customFormat="1" x14ac:dyDescent="0.25">
      <c r="A456" s="41"/>
      <c r="B456" s="41"/>
      <c r="C456" s="42"/>
    </row>
    <row r="457" spans="1:3" s="43" customFormat="1" x14ac:dyDescent="0.25">
      <c r="A457" s="41"/>
      <c r="B457" s="41"/>
      <c r="C457" s="42"/>
    </row>
    <row r="458" spans="1:3" s="43" customFormat="1" x14ac:dyDescent="0.25">
      <c r="A458" s="41"/>
      <c r="B458" s="41"/>
      <c r="C458" s="42"/>
    </row>
    <row r="459" spans="1:3" s="43" customFormat="1" x14ac:dyDescent="0.25">
      <c r="A459" s="41"/>
      <c r="B459" s="41"/>
      <c r="C459" s="42"/>
    </row>
    <row r="460" spans="1:3" s="43" customFormat="1" x14ac:dyDescent="0.25">
      <c r="A460" s="41"/>
      <c r="B460" s="41"/>
      <c r="C460" s="42"/>
    </row>
    <row r="461" spans="1:3" s="43" customFormat="1" x14ac:dyDescent="0.25">
      <c r="A461" s="41"/>
      <c r="B461" s="41"/>
      <c r="C461" s="42"/>
    </row>
    <row r="462" spans="1:3" s="43" customFormat="1" x14ac:dyDescent="0.25">
      <c r="A462" s="41"/>
      <c r="B462" s="41"/>
      <c r="C462" s="42"/>
    </row>
    <row r="463" spans="1:3" s="43" customFormat="1" x14ac:dyDescent="0.25">
      <c r="A463" s="41"/>
      <c r="B463" s="41"/>
      <c r="C463" s="42"/>
    </row>
    <row r="464" spans="1:3" s="43" customFormat="1" x14ac:dyDescent="0.25">
      <c r="A464" s="41"/>
      <c r="B464" s="41"/>
      <c r="C464" s="42"/>
    </row>
    <row r="465" spans="1:3" s="43" customFormat="1" x14ac:dyDescent="0.25">
      <c r="A465" s="41"/>
      <c r="B465" s="41"/>
      <c r="C465" s="42"/>
    </row>
    <row r="466" spans="1:3" s="43" customFormat="1" x14ac:dyDescent="0.25">
      <c r="A466" s="41"/>
      <c r="B466" s="41"/>
      <c r="C466" s="42"/>
    </row>
    <row r="467" spans="1:3" s="43" customFormat="1" x14ac:dyDescent="0.25">
      <c r="A467" s="41"/>
      <c r="B467" s="41"/>
      <c r="C467" s="42"/>
    </row>
    <row r="468" spans="1:3" s="43" customFormat="1" x14ac:dyDescent="0.25">
      <c r="A468" s="41"/>
      <c r="B468" s="41"/>
      <c r="C468" s="42"/>
    </row>
    <row r="469" spans="1:3" s="43" customFormat="1" x14ac:dyDescent="0.25">
      <c r="A469" s="41"/>
      <c r="B469" s="41"/>
      <c r="C469" s="42"/>
    </row>
    <row r="470" spans="1:3" s="43" customFormat="1" x14ac:dyDescent="0.25">
      <c r="A470" s="41"/>
      <c r="B470" s="41"/>
      <c r="C470" s="42"/>
    </row>
    <row r="471" spans="1:3" s="43" customFormat="1" x14ac:dyDescent="0.25">
      <c r="A471" s="41"/>
      <c r="B471" s="41"/>
      <c r="C471" s="42"/>
    </row>
    <row r="472" spans="1:3" s="43" customFormat="1" x14ac:dyDescent="0.25">
      <c r="A472" s="41"/>
      <c r="B472" s="41"/>
      <c r="C472" s="42"/>
    </row>
    <row r="473" spans="1:3" s="43" customFormat="1" x14ac:dyDescent="0.25">
      <c r="A473" s="41"/>
      <c r="B473" s="41"/>
      <c r="C473" s="42"/>
    </row>
    <row r="474" spans="1:3" s="43" customFormat="1" x14ac:dyDescent="0.25">
      <c r="A474" s="41"/>
      <c r="B474" s="41"/>
      <c r="C474" s="42"/>
    </row>
    <row r="475" spans="1:3" s="43" customFormat="1" x14ac:dyDescent="0.25">
      <c r="A475" s="41"/>
      <c r="B475" s="41"/>
      <c r="C475" s="42"/>
    </row>
    <row r="476" spans="1:3" s="43" customFormat="1" x14ac:dyDescent="0.25">
      <c r="A476" s="41"/>
      <c r="B476" s="41"/>
      <c r="C476" s="42"/>
    </row>
    <row r="477" spans="1:3" s="43" customFormat="1" x14ac:dyDescent="0.25">
      <c r="A477" s="41"/>
      <c r="B477" s="41"/>
      <c r="C477" s="42"/>
    </row>
    <row r="478" spans="1:3" s="43" customFormat="1" x14ac:dyDescent="0.25">
      <c r="A478" s="41"/>
      <c r="B478" s="41"/>
      <c r="C478" s="42"/>
    </row>
    <row r="479" spans="1:3" s="43" customFormat="1" x14ac:dyDescent="0.25">
      <c r="A479" s="41"/>
      <c r="B479" s="41"/>
      <c r="C479" s="42"/>
    </row>
    <row r="480" spans="1:3" s="43" customFormat="1" x14ac:dyDescent="0.25">
      <c r="A480" s="41"/>
      <c r="B480" s="41"/>
      <c r="C480" s="42"/>
    </row>
    <row r="481" spans="1:3" s="43" customFormat="1" x14ac:dyDescent="0.25">
      <c r="A481" s="41"/>
      <c r="B481" s="41"/>
      <c r="C481" s="42"/>
    </row>
    <row r="482" spans="1:3" s="43" customFormat="1" x14ac:dyDescent="0.25">
      <c r="A482" s="41"/>
      <c r="B482" s="41"/>
      <c r="C482" s="42"/>
    </row>
    <row r="483" spans="1:3" s="43" customFormat="1" x14ac:dyDescent="0.25">
      <c r="A483" s="41"/>
      <c r="B483" s="41"/>
      <c r="C483" s="42"/>
    </row>
    <row r="484" spans="1:3" s="43" customFormat="1" x14ac:dyDescent="0.25">
      <c r="A484" s="41"/>
      <c r="B484" s="41"/>
      <c r="C484" s="42"/>
    </row>
    <row r="485" spans="1:3" s="43" customFormat="1" x14ac:dyDescent="0.25">
      <c r="A485" s="41"/>
      <c r="B485" s="41"/>
      <c r="C485" s="42"/>
    </row>
    <row r="486" spans="1:3" s="43" customFormat="1" x14ac:dyDescent="0.25">
      <c r="A486" s="41"/>
      <c r="B486" s="41"/>
      <c r="C486" s="42"/>
    </row>
    <row r="487" spans="1:3" s="43" customFormat="1" x14ac:dyDescent="0.25">
      <c r="A487" s="41"/>
      <c r="B487" s="41"/>
      <c r="C487" s="42"/>
    </row>
    <row r="488" spans="1:3" s="43" customFormat="1" x14ac:dyDescent="0.25">
      <c r="A488" s="41"/>
      <c r="B488" s="41"/>
      <c r="C488" s="42"/>
    </row>
    <row r="489" spans="1:3" s="43" customFormat="1" x14ac:dyDescent="0.25">
      <c r="A489" s="41"/>
      <c r="B489" s="41"/>
      <c r="C489" s="42"/>
    </row>
    <row r="490" spans="1:3" s="43" customFormat="1" x14ac:dyDescent="0.25">
      <c r="A490" s="41"/>
      <c r="B490" s="41"/>
      <c r="C490" s="42"/>
    </row>
    <row r="491" spans="1:3" s="43" customFormat="1" x14ac:dyDescent="0.25">
      <c r="A491" s="41"/>
      <c r="B491" s="41"/>
      <c r="C491" s="42"/>
    </row>
    <row r="492" spans="1:3" s="43" customFormat="1" x14ac:dyDescent="0.25">
      <c r="A492" s="41"/>
      <c r="B492" s="41"/>
      <c r="C492" s="42"/>
    </row>
    <row r="493" spans="1:3" s="43" customFormat="1" x14ac:dyDescent="0.25">
      <c r="A493" s="41"/>
      <c r="B493" s="41"/>
      <c r="C493" s="42"/>
    </row>
    <row r="494" spans="1:3" s="43" customFormat="1" x14ac:dyDescent="0.25">
      <c r="A494" s="41"/>
      <c r="B494" s="41"/>
      <c r="C494" s="42"/>
    </row>
    <row r="495" spans="1:3" s="43" customFormat="1" x14ac:dyDescent="0.25">
      <c r="A495" s="41"/>
      <c r="B495" s="41"/>
      <c r="C495" s="42"/>
    </row>
    <row r="496" spans="1:3" s="43" customFormat="1" x14ac:dyDescent="0.25">
      <c r="A496" s="41"/>
      <c r="B496" s="41"/>
      <c r="C496" s="42"/>
    </row>
    <row r="497" spans="1:3" s="43" customFormat="1" x14ac:dyDescent="0.25">
      <c r="A497" s="41"/>
      <c r="B497" s="41"/>
      <c r="C497" s="42"/>
    </row>
    <row r="498" spans="1:3" s="43" customFormat="1" x14ac:dyDescent="0.25">
      <c r="A498" s="41"/>
      <c r="B498" s="41"/>
      <c r="C498" s="42"/>
    </row>
    <row r="499" spans="1:3" s="43" customFormat="1" x14ac:dyDescent="0.25">
      <c r="A499" s="41"/>
      <c r="B499" s="41"/>
      <c r="C499" s="42"/>
    </row>
    <row r="500" spans="1:3" s="43" customFormat="1" x14ac:dyDescent="0.25">
      <c r="A500" s="41"/>
      <c r="B500" s="41"/>
      <c r="C500" s="42"/>
    </row>
    <row r="501" spans="1:3" s="43" customFormat="1" x14ac:dyDescent="0.25">
      <c r="A501" s="41"/>
      <c r="B501" s="41"/>
      <c r="C501" s="42"/>
    </row>
    <row r="502" spans="1:3" s="43" customFormat="1" x14ac:dyDescent="0.25">
      <c r="A502" s="41"/>
      <c r="B502" s="41"/>
      <c r="C502" s="42"/>
    </row>
    <row r="503" spans="1:3" s="43" customFormat="1" x14ac:dyDescent="0.25">
      <c r="A503" s="41"/>
      <c r="B503" s="41"/>
      <c r="C503" s="42"/>
    </row>
    <row r="504" spans="1:3" s="43" customFormat="1" x14ac:dyDescent="0.25">
      <c r="A504" s="41"/>
      <c r="B504" s="41"/>
      <c r="C504" s="42"/>
    </row>
    <row r="505" spans="1:3" s="43" customFormat="1" x14ac:dyDescent="0.25">
      <c r="A505" s="41"/>
      <c r="B505" s="41"/>
      <c r="C505" s="42"/>
    </row>
    <row r="506" spans="1:3" s="43" customFormat="1" x14ac:dyDescent="0.25">
      <c r="A506" s="41"/>
      <c r="B506" s="41"/>
      <c r="C506" s="42"/>
    </row>
    <row r="507" spans="1:3" s="43" customFormat="1" x14ac:dyDescent="0.25">
      <c r="A507" s="41"/>
      <c r="B507" s="41"/>
      <c r="C507" s="42"/>
    </row>
    <row r="508" spans="1:3" s="43" customFormat="1" x14ac:dyDescent="0.25">
      <c r="A508" s="41"/>
      <c r="B508" s="41"/>
      <c r="C508" s="42"/>
    </row>
    <row r="509" spans="1:3" s="43" customFormat="1" x14ac:dyDescent="0.25">
      <c r="A509" s="41"/>
      <c r="B509" s="41"/>
      <c r="C509" s="42"/>
    </row>
    <row r="510" spans="1:3" s="43" customFormat="1" x14ac:dyDescent="0.25">
      <c r="A510" s="41"/>
      <c r="B510" s="41"/>
      <c r="C510" s="42"/>
    </row>
    <row r="511" spans="1:3" s="43" customFormat="1" x14ac:dyDescent="0.25">
      <c r="A511" s="41"/>
      <c r="B511" s="41"/>
      <c r="C511" s="42"/>
    </row>
    <row r="512" spans="1:3" s="43" customFormat="1" x14ac:dyDescent="0.25">
      <c r="A512" s="41"/>
      <c r="B512" s="41"/>
      <c r="C512" s="42"/>
    </row>
    <row r="513" spans="1:3" s="43" customFormat="1" x14ac:dyDescent="0.25">
      <c r="A513" s="41"/>
      <c r="B513" s="41"/>
      <c r="C513" s="42"/>
    </row>
    <row r="514" spans="1:3" s="43" customFormat="1" x14ac:dyDescent="0.25">
      <c r="A514" s="41"/>
      <c r="B514" s="41"/>
      <c r="C514" s="42"/>
    </row>
    <row r="515" spans="1:3" s="43" customFormat="1" x14ac:dyDescent="0.25">
      <c r="A515" s="41"/>
      <c r="B515" s="41"/>
      <c r="C515" s="42"/>
    </row>
    <row r="516" spans="1:3" s="43" customFormat="1" x14ac:dyDescent="0.25">
      <c r="A516" s="41"/>
      <c r="B516" s="41"/>
      <c r="C516" s="42"/>
    </row>
    <row r="517" spans="1:3" s="43" customFormat="1" x14ac:dyDescent="0.25">
      <c r="A517" s="41"/>
      <c r="B517" s="41"/>
      <c r="C517" s="42"/>
    </row>
    <row r="518" spans="1:3" s="43" customFormat="1" x14ac:dyDescent="0.25">
      <c r="A518" s="41"/>
      <c r="B518" s="41"/>
      <c r="C518" s="42"/>
    </row>
    <row r="519" spans="1:3" s="43" customFormat="1" x14ac:dyDescent="0.25">
      <c r="A519" s="41"/>
      <c r="B519" s="41"/>
      <c r="C519" s="42"/>
    </row>
    <row r="520" spans="1:3" s="43" customFormat="1" x14ac:dyDescent="0.25">
      <c r="A520" s="41"/>
      <c r="B520" s="41"/>
      <c r="C520" s="42"/>
    </row>
    <row r="521" spans="1:3" s="43" customFormat="1" x14ac:dyDescent="0.25">
      <c r="A521" s="41"/>
      <c r="B521" s="41"/>
      <c r="C521" s="42"/>
    </row>
    <row r="522" spans="1:3" s="43" customFormat="1" x14ac:dyDescent="0.25">
      <c r="A522" s="41"/>
      <c r="B522" s="41"/>
      <c r="C522" s="42"/>
    </row>
    <row r="523" spans="1:3" s="43" customFormat="1" x14ac:dyDescent="0.25">
      <c r="A523" s="41"/>
      <c r="B523" s="41"/>
      <c r="C523" s="42"/>
    </row>
    <row r="524" spans="1:3" s="43" customFormat="1" x14ac:dyDescent="0.25">
      <c r="A524" s="41"/>
      <c r="B524" s="41"/>
      <c r="C524" s="42"/>
    </row>
    <row r="525" spans="1:3" s="43" customFormat="1" x14ac:dyDescent="0.25">
      <c r="A525" s="41"/>
      <c r="B525" s="41"/>
      <c r="C525" s="42"/>
    </row>
    <row r="526" spans="1:3" s="43" customFormat="1" x14ac:dyDescent="0.25">
      <c r="A526" s="41"/>
      <c r="B526" s="41"/>
      <c r="C526" s="42"/>
    </row>
    <row r="527" spans="1:3" s="43" customFormat="1" x14ac:dyDescent="0.25">
      <c r="A527" s="41"/>
      <c r="B527" s="41"/>
      <c r="C527" s="42"/>
    </row>
    <row r="528" spans="1:3" s="43" customFormat="1" x14ac:dyDescent="0.25">
      <c r="A528" s="41"/>
      <c r="B528" s="41"/>
      <c r="C528" s="42"/>
    </row>
    <row r="529" spans="1:3" s="43" customFormat="1" x14ac:dyDescent="0.25">
      <c r="A529" s="41"/>
      <c r="B529" s="41"/>
      <c r="C529" s="42"/>
    </row>
    <row r="530" spans="1:3" s="43" customFormat="1" x14ac:dyDescent="0.25">
      <c r="A530" s="41"/>
      <c r="B530" s="41"/>
      <c r="C530" s="42"/>
    </row>
    <row r="531" spans="1:3" s="43" customFormat="1" x14ac:dyDescent="0.25">
      <c r="A531" s="41"/>
      <c r="B531" s="41"/>
      <c r="C531" s="42"/>
    </row>
    <row r="532" spans="1:3" s="43" customFormat="1" x14ac:dyDescent="0.25">
      <c r="A532" s="41"/>
      <c r="B532" s="41"/>
      <c r="C532" s="42"/>
    </row>
    <row r="533" spans="1:3" s="43" customFormat="1" x14ac:dyDescent="0.25">
      <c r="A533" s="41"/>
      <c r="B533" s="41"/>
      <c r="C533" s="42"/>
    </row>
    <row r="534" spans="1:3" s="43" customFormat="1" x14ac:dyDescent="0.25">
      <c r="A534" s="41"/>
      <c r="B534" s="41"/>
      <c r="C534" s="42"/>
    </row>
    <row r="535" spans="1:3" s="43" customFormat="1" x14ac:dyDescent="0.25">
      <c r="A535" s="41"/>
      <c r="B535" s="41"/>
      <c r="C535" s="42"/>
    </row>
    <row r="536" spans="1:3" s="43" customFormat="1" x14ac:dyDescent="0.25">
      <c r="A536" s="41"/>
      <c r="B536" s="41"/>
      <c r="C536" s="42"/>
    </row>
    <row r="537" spans="1:3" s="43" customFormat="1" x14ac:dyDescent="0.25">
      <c r="A537" s="41"/>
      <c r="B537" s="41"/>
      <c r="C537" s="42"/>
    </row>
    <row r="538" spans="1:3" s="43" customFormat="1" x14ac:dyDescent="0.25">
      <c r="A538" s="41"/>
      <c r="B538" s="41"/>
      <c r="C538" s="42"/>
    </row>
    <row r="539" spans="1:3" s="43" customFormat="1" x14ac:dyDescent="0.25">
      <c r="A539" s="41"/>
      <c r="B539" s="41"/>
      <c r="C539" s="42"/>
    </row>
    <row r="540" spans="1:3" s="43" customFormat="1" x14ac:dyDescent="0.25">
      <c r="A540" s="41"/>
      <c r="B540" s="41"/>
      <c r="C540" s="42"/>
    </row>
    <row r="541" spans="1:3" s="43" customFormat="1" x14ac:dyDescent="0.25">
      <c r="A541" s="41"/>
      <c r="B541" s="41"/>
      <c r="C541" s="42"/>
    </row>
    <row r="542" spans="1:3" s="43" customFormat="1" x14ac:dyDescent="0.25">
      <c r="A542" s="41"/>
      <c r="B542" s="41"/>
      <c r="C542" s="42"/>
    </row>
    <row r="543" spans="1:3" s="43" customFormat="1" x14ac:dyDescent="0.25">
      <c r="A543" s="41"/>
      <c r="B543" s="41"/>
      <c r="C543" s="42"/>
    </row>
    <row r="544" spans="1:3" s="43" customFormat="1" x14ac:dyDescent="0.25">
      <c r="A544" s="41"/>
      <c r="B544" s="41"/>
      <c r="C544" s="42"/>
    </row>
    <row r="545" spans="1:3" s="43" customFormat="1" x14ac:dyDescent="0.25">
      <c r="A545" s="41"/>
      <c r="B545" s="41"/>
      <c r="C545" s="42"/>
    </row>
    <row r="546" spans="1:3" s="43" customFormat="1" x14ac:dyDescent="0.25">
      <c r="A546" s="41"/>
      <c r="B546" s="41"/>
      <c r="C546" s="42"/>
    </row>
    <row r="547" spans="1:3" s="43" customFormat="1" x14ac:dyDescent="0.25">
      <c r="A547" s="41"/>
      <c r="B547" s="41"/>
      <c r="C547" s="42"/>
    </row>
    <row r="548" spans="1:3" s="43" customFormat="1" x14ac:dyDescent="0.25">
      <c r="A548" s="41"/>
      <c r="B548" s="41"/>
      <c r="C548" s="42"/>
    </row>
    <row r="549" spans="1:3" s="43" customFormat="1" x14ac:dyDescent="0.25">
      <c r="A549" s="41"/>
      <c r="B549" s="41"/>
      <c r="C549" s="42"/>
    </row>
    <row r="550" spans="1:3" s="43" customFormat="1" x14ac:dyDescent="0.25">
      <c r="A550" s="41"/>
      <c r="B550" s="41"/>
      <c r="C550" s="42"/>
    </row>
    <row r="551" spans="1:3" s="43" customFormat="1" x14ac:dyDescent="0.25">
      <c r="A551" s="41"/>
      <c r="B551" s="41"/>
      <c r="C551" s="42"/>
    </row>
    <row r="552" spans="1:3" s="43" customFormat="1" x14ac:dyDescent="0.25">
      <c r="A552" s="41"/>
      <c r="B552" s="41"/>
      <c r="C552" s="42"/>
    </row>
    <row r="553" spans="1:3" s="43" customFormat="1" x14ac:dyDescent="0.25">
      <c r="A553" s="41"/>
      <c r="B553" s="41"/>
      <c r="C553" s="42"/>
    </row>
    <row r="554" spans="1:3" s="43" customFormat="1" x14ac:dyDescent="0.25">
      <c r="A554" s="41"/>
      <c r="B554" s="41"/>
      <c r="C554" s="42"/>
    </row>
    <row r="555" spans="1:3" s="43" customFormat="1" x14ac:dyDescent="0.25">
      <c r="A555" s="41"/>
      <c r="B555" s="41"/>
      <c r="C555" s="42"/>
    </row>
    <row r="556" spans="1:3" s="43" customFormat="1" x14ac:dyDescent="0.25">
      <c r="A556" s="41"/>
      <c r="B556" s="41"/>
      <c r="C556" s="42"/>
    </row>
    <row r="557" spans="1:3" s="43" customFormat="1" x14ac:dyDescent="0.25">
      <c r="A557" s="41"/>
      <c r="B557" s="41"/>
      <c r="C557" s="42"/>
    </row>
    <row r="558" spans="1:3" s="43" customFormat="1" x14ac:dyDescent="0.25">
      <c r="A558" s="41"/>
      <c r="B558" s="41"/>
      <c r="C558" s="42"/>
    </row>
    <row r="559" spans="1:3" s="43" customFormat="1" x14ac:dyDescent="0.25">
      <c r="A559" s="41"/>
      <c r="B559" s="41"/>
      <c r="C559" s="42"/>
    </row>
    <row r="560" spans="1:3" s="43" customFormat="1" x14ac:dyDescent="0.25">
      <c r="A560" s="41"/>
      <c r="B560" s="41"/>
      <c r="C560" s="42"/>
    </row>
    <row r="561" spans="1:3" s="43" customFormat="1" x14ac:dyDescent="0.25">
      <c r="A561" s="41"/>
      <c r="B561" s="41"/>
      <c r="C561" s="42"/>
    </row>
    <row r="562" spans="1:3" s="43" customFormat="1" x14ac:dyDescent="0.25">
      <c r="A562" s="41"/>
      <c r="B562" s="41"/>
      <c r="C562" s="42"/>
    </row>
    <row r="563" spans="1:3" s="43" customFormat="1" x14ac:dyDescent="0.25">
      <c r="A563" s="41"/>
      <c r="B563" s="41"/>
      <c r="C563" s="42"/>
    </row>
    <row r="564" spans="1:3" s="43" customFormat="1" x14ac:dyDescent="0.25">
      <c r="A564" s="41"/>
      <c r="B564" s="41"/>
      <c r="C564" s="42"/>
    </row>
    <row r="565" spans="1:3" s="43" customFormat="1" x14ac:dyDescent="0.25">
      <c r="A565" s="41"/>
      <c r="B565" s="41"/>
      <c r="C565" s="42"/>
    </row>
    <row r="566" spans="1:3" s="43" customFormat="1" x14ac:dyDescent="0.25">
      <c r="A566" s="41"/>
      <c r="B566" s="41"/>
      <c r="C566" s="42"/>
    </row>
    <row r="567" spans="1:3" s="43" customFormat="1" x14ac:dyDescent="0.25">
      <c r="A567" s="41"/>
      <c r="B567" s="41"/>
      <c r="C567" s="42"/>
    </row>
    <row r="568" spans="1:3" s="43" customFormat="1" x14ac:dyDescent="0.25">
      <c r="A568" s="41"/>
      <c r="B568" s="41"/>
      <c r="C568" s="42"/>
    </row>
    <row r="569" spans="1:3" s="43" customFormat="1" x14ac:dyDescent="0.25">
      <c r="A569" s="41"/>
      <c r="B569" s="41"/>
      <c r="C569" s="42"/>
    </row>
    <row r="570" spans="1:3" s="43" customFormat="1" x14ac:dyDescent="0.25">
      <c r="A570" s="41"/>
      <c r="B570" s="41"/>
      <c r="C570" s="42"/>
    </row>
    <row r="571" spans="1:3" s="43" customFormat="1" x14ac:dyDescent="0.25">
      <c r="A571" s="41"/>
      <c r="B571" s="41"/>
      <c r="C571" s="42"/>
    </row>
    <row r="572" spans="1:3" s="43" customFormat="1" x14ac:dyDescent="0.25">
      <c r="A572" s="41"/>
      <c r="B572" s="41"/>
      <c r="C572" s="42"/>
    </row>
  </sheetData>
  <autoFilter ref="A9:I305">
    <filterColumn colId="8">
      <filters blank="1">
        <filter val="."/>
        <filter val="1,000,000.00"/>
        <filter val="1,022,658,199.13"/>
        <filter val="1,312,721.30"/>
        <filter val="1,500,000.00"/>
        <filter val="1,689,004.94"/>
        <filter val="1,726,510.26"/>
        <filter val="1,776,842.75"/>
        <filter val="1,813,005.79"/>
        <filter val="10,300,903.64"/>
        <filter val="10,495,934.89"/>
        <filter val="-100,000.01"/>
        <filter val="103,748.27"/>
        <filter val="104,367,400.22"/>
        <filter val="11,000,000.00"/>
        <filter val="11,731,577.07"/>
        <filter val="110,828,019.65"/>
        <filter val="12,053,075.36"/>
        <filter val="12,133,810.75"/>
        <filter val="12,534,555.13"/>
        <filter val="-13,747,031.40"/>
        <filter val="14,079,572.92"/>
        <filter val="-16,156.77"/>
        <filter val="160,531,402.59"/>
        <filter val="163,786,951.19"/>
        <filter val="168,243,360.90"/>
        <filter val="173,757.12"/>
        <filter val="199,124,635.00"/>
        <filter val="2,148,055.30"/>
        <filter val="2,735,603.45"/>
        <filter val="2,756,841,394.12"/>
        <filter val="2,835,603.46"/>
        <filter val="2,936,661.03"/>
        <filter val="20,247,229.13"/>
        <filter val="22,269,429.71"/>
        <filter val="22,591,094.54"/>
        <filter val="22,591,204.06"/>
        <filter val="24,058,231.98"/>
        <filter val="24,282,301.94"/>
        <filter val="259,794.85"/>
        <filter val="267,558,754.42"/>
        <filter val="27,721,475.04"/>
        <filter val="27,958,852.12"/>
        <filter val="277,931,205.36"/>
        <filter val="278,696,803.78"/>
        <filter val="293,965,491.36"/>
        <filter val="3,328,048.50"/>
        <filter val="3,624,373.61"/>
        <filter val="3,704,632.00"/>
        <filter val="3,725,642.54"/>
        <filter val="3,955,426.58"/>
        <filter val="31,178,347.07"/>
        <filter val="33,991,352.86"/>
        <filter val="34,175,573.63"/>
        <filter val="35,576,797.42"/>
        <filter val="350,397,326.18"/>
        <filter val="373,583,930.94"/>
        <filter val="4,456,409.71"/>
        <filter val="40,910,513.06"/>
        <filter val="405,323,016.30"/>
        <filter val="42,440,933.94"/>
        <filter val="422,848.85"/>
        <filter val="43,741,670.28"/>
        <filter val="448,505,018.35"/>
        <filter val="45,935,511.51"/>
        <filter val="455,018,230.73"/>
        <filter val="48,975,544.60"/>
        <filter val="49,545,782.59"/>
        <filter val="52,517,578.66"/>
        <filter val="584,579,195.60"/>
        <filter val="6,500,000.00"/>
        <filter val="617,462,967.80"/>
        <filter val="64,495,072.59"/>
        <filter val="7,081,939.94"/>
        <filter val="7,185,688.21"/>
        <filter val="7,186,687.23"/>
        <filter val="7,609,536.08"/>
        <filter val="70,355,034.25"/>
        <filter val="70,738,951.74"/>
        <filter val="77,977,026.15"/>
        <filter val="8,226,731.76"/>
        <filter val="8,415,190.80"/>
        <filter val="8,725,026.86"/>
        <filter val="8,794,916.04"/>
        <filter val="832,997.88"/>
        <filter val="839,618,566.04"/>
        <filter val="86,130,854.46"/>
        <filter val="9,341,393.87"/>
        <filter val="92,160,109.58"/>
        <filter val="-951,473.13"/>
        <filter val="96,442,055.04"/>
      </filters>
    </filterColumn>
  </autoFilter>
  <mergeCells count="12">
    <mergeCell ref="G6:G7"/>
    <mergeCell ref="H6:H7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ageMargins left="0.51181102362204722" right="0.31496062992125984" top="0.55118110236220474" bottom="0.55118110236220474" header="0.31496062992125984" footer="0.31496062992125984"/>
  <pageSetup scale="70" orientation="landscape" r:id="rId1"/>
  <headerFooter>
    <oddHeader xml:space="preserve">&amp;RFecha: 16/04/2017
Hora: 10:46 a.m.
Página:&amp;P/&amp;N
Formato &amp;A      
Artículo 58 de la LDF     </oddHeader>
  </headerFooter>
  <rowBreaks count="1" manualBreakCount="1">
    <brk id="15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LDF-6c</vt:lpstr>
      <vt:lpstr>'LDF-6c'!Área_de_impresión</vt:lpstr>
      <vt:lpstr>'LDF-6c'!Títulos_a_imprimir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Serna</dc:creator>
  <cp:lastModifiedBy>Frank Serna</cp:lastModifiedBy>
  <dcterms:created xsi:type="dcterms:W3CDTF">2018-08-29T17:08:46Z</dcterms:created>
  <dcterms:modified xsi:type="dcterms:W3CDTF">2018-08-29T17:10:10Z</dcterms:modified>
</cp:coreProperties>
</file>