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meralda\Dropbox\AYUNTAMENTO\2021\ENTREGA RECEPCIÓN SEPT-planeación\Entrega de Recepción 2018-2021\E-R DIRPLAN\FER FORMATO LIBRE INV FONDOS FEDERALES\2020\"/>
    </mc:Choice>
  </mc:AlternateContent>
  <bookViews>
    <workbookView xWindow="-120" yWindow="-120" windowWidth="29040" windowHeight="15840" tabRatio="943" activeTab="3"/>
  </bookViews>
  <sheets>
    <sheet name="RESUMEN POR PROGRAMAS (2)" sheetId="7" r:id="rId1"/>
    <sheet name="RESUMEN POR DEPENDENCIA" sheetId="4" r:id="rId2"/>
    <sheet name="REND FINANCIEROS" sheetId="3" r:id="rId3"/>
    <sheet name="DESGLOSE FAIS2020" sheetId="1" r:id="rId4"/>
  </sheets>
  <definedNames>
    <definedName name="_xlnm._FilterDatabase" localSheetId="3" hidden="1">'DESGLOSE FAIS2020'!$C$1:$Z$848</definedName>
    <definedName name="_xlnm._FilterDatabase" localSheetId="2" hidden="1">'REND FINANCIEROS'!$A$1:$AE$33</definedName>
    <definedName name="_xlnm.Print_Area" localSheetId="3">'DESGLOSE FAIS2020'!$E$1:$Z$848</definedName>
    <definedName name="_xlnm.Print_Area" localSheetId="2">'REND FINANCIEROS'!$E$1:$X$33</definedName>
    <definedName name="_xlnm.Database" localSheetId="2">#REF!</definedName>
    <definedName name="_xlnm.Database" localSheetId="1">#REF!</definedName>
    <definedName name="_xlnm.Database" localSheetId="0">#REF!</definedName>
    <definedName name="_xlnm.Database">#REF!</definedName>
    <definedName name="_xlnm.Print_Titles" localSheetId="3">'DESGLOSE FAIS2020'!$1:$7</definedName>
    <definedName name="_xlnm.Print_Titles" localSheetId="2">'REND FINANCIEROS'!$1:$7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64" i="1" l="1"/>
  <c r="X105" i="1" l="1"/>
  <c r="X728" i="1"/>
  <c r="X727" i="1"/>
  <c r="X45" i="1"/>
  <c r="E28" i="3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461" i="1"/>
  <c r="X676" i="1" l="1"/>
  <c r="X675" i="1"/>
  <c r="X674" i="1"/>
  <c r="X673" i="1"/>
  <c r="X672" i="1"/>
  <c r="X671" i="1"/>
  <c r="X670" i="1"/>
  <c r="X669" i="1"/>
  <c r="X668" i="1"/>
  <c r="X667" i="1"/>
  <c r="X666" i="1"/>
  <c r="X665" i="1"/>
  <c r="X664" i="1"/>
  <c r="X663" i="1"/>
  <c r="X662" i="1"/>
  <c r="X661" i="1"/>
  <c r="X660" i="1"/>
  <c r="X659" i="1"/>
  <c r="X658" i="1"/>
  <c r="X657" i="1"/>
  <c r="X656" i="1"/>
  <c r="X655" i="1"/>
  <c r="X654" i="1"/>
  <c r="X653" i="1"/>
  <c r="X652" i="1"/>
  <c r="X651" i="1"/>
  <c r="X650" i="1"/>
  <c r="X649" i="1"/>
  <c r="X648" i="1"/>
  <c r="X647" i="1"/>
  <c r="X646" i="1"/>
  <c r="X645" i="1"/>
  <c r="X644" i="1"/>
  <c r="X643" i="1"/>
  <c r="X642" i="1"/>
  <c r="X641" i="1"/>
  <c r="X640" i="1"/>
  <c r="X639" i="1"/>
  <c r="X638" i="1"/>
  <c r="X637" i="1"/>
  <c r="X636" i="1"/>
  <c r="X635" i="1"/>
  <c r="X634" i="1"/>
  <c r="X633" i="1"/>
  <c r="X632" i="1"/>
  <c r="X631" i="1"/>
  <c r="X630" i="1"/>
  <c r="X629" i="1"/>
  <c r="X628" i="1"/>
  <c r="X627" i="1"/>
  <c r="X626" i="1"/>
  <c r="X625" i="1"/>
  <c r="X624" i="1"/>
  <c r="X623" i="1"/>
  <c r="X622" i="1"/>
  <c r="X621" i="1"/>
  <c r="X620" i="1"/>
  <c r="X619" i="1"/>
  <c r="X618" i="1"/>
  <c r="X617" i="1"/>
  <c r="X616" i="1"/>
  <c r="X615" i="1"/>
  <c r="X614" i="1"/>
  <c r="X613" i="1"/>
  <c r="X612" i="1"/>
  <c r="X611" i="1"/>
  <c r="X610" i="1"/>
  <c r="X609" i="1"/>
  <c r="X608" i="1"/>
  <c r="X607" i="1"/>
  <c r="X606" i="1"/>
  <c r="X605" i="1"/>
  <c r="X604" i="1"/>
  <c r="X603" i="1"/>
  <c r="X602" i="1"/>
  <c r="X601" i="1"/>
  <c r="X600" i="1"/>
  <c r="X599" i="1"/>
  <c r="X559" i="1" l="1"/>
  <c r="X560" i="1"/>
  <c r="X561" i="1"/>
  <c r="X562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58" i="1"/>
  <c r="X124" i="1" l="1"/>
  <c r="X458" i="1" l="1"/>
  <c r="X457" i="1"/>
  <c r="X456" i="1"/>
  <c r="X455" i="1"/>
  <c r="X454" i="1"/>
  <c r="X453" i="1"/>
  <c r="X452" i="1"/>
  <c r="X451" i="1"/>
  <c r="X450" i="1"/>
  <c r="X449" i="1"/>
  <c r="X448" i="1"/>
  <c r="X447" i="1"/>
  <c r="X446" i="1"/>
  <c r="X445" i="1"/>
  <c r="X444" i="1"/>
  <c r="X443" i="1"/>
  <c r="X442" i="1"/>
  <c r="X441" i="1"/>
  <c r="X440" i="1"/>
  <c r="X439" i="1"/>
  <c r="X438" i="1"/>
  <c r="X437" i="1"/>
  <c r="X436" i="1"/>
  <c r="X435" i="1"/>
  <c r="X434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1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334" i="1"/>
  <c r="X333" i="1"/>
  <c r="X332" i="1"/>
  <c r="X331" i="1"/>
  <c r="X330" i="1"/>
  <c r="X329" i="1"/>
  <c r="X328" i="1"/>
  <c r="X327" i="1"/>
  <c r="X326" i="1"/>
  <c r="X325" i="1"/>
  <c r="X324" i="1"/>
  <c r="X323" i="1"/>
  <c r="X322" i="1"/>
  <c r="X321" i="1"/>
  <c r="X320" i="1"/>
  <c r="X319" i="1"/>
  <c r="X318" i="1"/>
  <c r="X317" i="1"/>
  <c r="X316" i="1"/>
  <c r="X315" i="1"/>
  <c r="X314" i="1"/>
  <c r="X313" i="1"/>
  <c r="X312" i="1"/>
  <c r="X311" i="1"/>
  <c r="X310" i="1"/>
  <c r="X309" i="1"/>
  <c r="X308" i="1"/>
  <c r="X307" i="1"/>
  <c r="X306" i="1"/>
  <c r="X305" i="1"/>
  <c r="X304" i="1"/>
  <c r="X303" i="1"/>
  <c r="X302" i="1"/>
  <c r="X301" i="1"/>
  <c r="X300" i="1"/>
  <c r="X299" i="1"/>
  <c r="X298" i="1"/>
  <c r="X297" i="1"/>
  <c r="X296" i="1"/>
  <c r="X295" i="1"/>
  <c r="X294" i="1"/>
  <c r="X293" i="1"/>
  <c r="X292" i="1"/>
  <c r="X291" i="1"/>
  <c r="X290" i="1"/>
  <c r="X289" i="1"/>
  <c r="X288" i="1"/>
  <c r="X287" i="1"/>
  <c r="X286" i="1"/>
  <c r="X285" i="1"/>
  <c r="X284" i="1"/>
  <c r="X283" i="1"/>
  <c r="X282" i="1"/>
  <c r="X281" i="1"/>
  <c r="X280" i="1"/>
  <c r="X279" i="1"/>
  <c r="X278" i="1"/>
  <c r="X277" i="1"/>
  <c r="X276" i="1"/>
  <c r="X275" i="1"/>
  <c r="X274" i="1"/>
  <c r="X273" i="1"/>
  <c r="X272" i="1"/>
  <c r="X257" i="1" l="1"/>
  <c r="X256" i="1"/>
  <c r="X255" i="1"/>
  <c r="X254" i="1"/>
  <c r="X253" i="1"/>
  <c r="X252" i="1"/>
  <c r="X251" i="1"/>
  <c r="X250" i="1"/>
  <c r="X249" i="1"/>
  <c r="X248" i="1"/>
  <c r="X247" i="1"/>
  <c r="X246" i="1"/>
  <c r="X245" i="1"/>
  <c r="X244" i="1"/>
  <c r="X243" i="1"/>
  <c r="X242" i="1"/>
  <c r="X241" i="1"/>
  <c r="X240" i="1"/>
  <c r="X268" i="1" l="1"/>
  <c r="X267" i="1"/>
  <c r="X266" i="1"/>
  <c r="X265" i="1"/>
  <c r="X264" i="1"/>
  <c r="X263" i="1"/>
  <c r="X262" i="1"/>
  <c r="X261" i="1"/>
  <c r="X680" i="1"/>
  <c r="X679" i="1"/>
  <c r="X724" i="1"/>
  <c r="X723" i="1"/>
  <c r="X722" i="1"/>
  <c r="X721" i="1"/>
  <c r="X720" i="1"/>
  <c r="X719" i="1"/>
  <c r="X718" i="1"/>
  <c r="X717" i="1"/>
  <c r="X716" i="1"/>
  <c r="X715" i="1"/>
  <c r="X714" i="1"/>
  <c r="X713" i="1"/>
  <c r="X712" i="1"/>
  <c r="X711" i="1"/>
  <c r="X710" i="1"/>
  <c r="X709" i="1"/>
  <c r="X708" i="1"/>
  <c r="X707" i="1"/>
  <c r="X706" i="1"/>
  <c r="X705" i="1"/>
  <c r="X704" i="1"/>
  <c r="X703" i="1"/>
  <c r="X702" i="1"/>
  <c r="X701" i="1"/>
  <c r="X700" i="1"/>
  <c r="X699" i="1"/>
  <c r="X698" i="1"/>
  <c r="X697" i="1"/>
  <c r="X696" i="1"/>
  <c r="X695" i="1"/>
  <c r="X694" i="1"/>
  <c r="X693" i="1"/>
  <c r="X692" i="1"/>
  <c r="X691" i="1"/>
  <c r="X690" i="1"/>
  <c r="X689" i="1"/>
  <c r="X688" i="1"/>
  <c r="X687" i="1"/>
  <c r="X686" i="1"/>
  <c r="X685" i="1"/>
  <c r="X684" i="1"/>
  <c r="X683" i="1"/>
  <c r="X682" i="1"/>
  <c r="X169" i="1" l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4" i="1"/>
  <c r="X153" i="1"/>
  <c r="X152" i="1"/>
  <c r="X151" i="1"/>
  <c r="X150" i="1"/>
  <c r="X149" i="1"/>
  <c r="X148" i="1"/>
  <c r="X147" i="1"/>
  <c r="X144" i="1"/>
  <c r="X143" i="1"/>
  <c r="X142" i="1"/>
  <c r="X139" i="1"/>
  <c r="X138" i="1"/>
  <c r="X137" i="1"/>
  <c r="X136" i="1"/>
  <c r="X135" i="1"/>
  <c r="X134" i="1"/>
  <c r="X133" i="1"/>
  <c r="X130" i="1"/>
  <c r="X129" i="1"/>
  <c r="X128" i="1"/>
  <c r="X127" i="1"/>
  <c r="X126" i="1"/>
  <c r="X125" i="1"/>
  <c r="X123" i="1"/>
  <c r="X122" i="1"/>
  <c r="X121" i="1"/>
  <c r="X120" i="1"/>
  <c r="X119" i="1"/>
  <c r="X118" i="1"/>
  <c r="X117" i="1"/>
  <c r="X116" i="1"/>
  <c r="X115" i="1"/>
  <c r="X114" i="1"/>
  <c r="X113" i="1"/>
  <c r="X110" i="1"/>
  <c r="X109" i="1"/>
  <c r="X108" i="1"/>
  <c r="X107" i="1"/>
  <c r="X106" i="1"/>
  <c r="X104" i="1"/>
  <c r="X103" i="1"/>
  <c r="X102" i="1"/>
  <c r="X101" i="1"/>
  <c r="X100" i="1"/>
  <c r="X99" i="1"/>
  <c r="X95" i="1"/>
  <c r="X94" i="1"/>
  <c r="X93" i="1"/>
  <c r="X92" i="1"/>
  <c r="X91" i="1"/>
  <c r="X88" i="1"/>
  <c r="X87" i="1"/>
  <c r="X86" i="1"/>
  <c r="X83" i="1"/>
  <c r="X82" i="1"/>
  <c r="X81" i="1"/>
  <c r="X80" i="1"/>
  <c r="X79" i="1"/>
  <c r="X78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1" i="1"/>
  <c r="X50" i="1"/>
  <c r="X49" i="1"/>
  <c r="X42" i="1"/>
  <c r="X40" i="1"/>
  <c r="X39" i="1"/>
  <c r="X38" i="1"/>
  <c r="X37" i="1"/>
  <c r="X36" i="1"/>
  <c r="X33" i="1" l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1" i="1"/>
  <c r="X10" i="1"/>
  <c r="C20" i="7" l="1"/>
  <c r="C18" i="7"/>
  <c r="C16" i="7"/>
  <c r="C14" i="7"/>
  <c r="C12" i="7"/>
  <c r="C10" i="7"/>
  <c r="C8" i="7" s="1"/>
  <c r="C6" i="7" s="1"/>
  <c r="G33" i="4" l="1"/>
  <c r="F33" i="4"/>
  <c r="E33" i="4"/>
  <c r="D33" i="4"/>
  <c r="C34" i="4"/>
  <c r="C33" i="4" s="1"/>
  <c r="D31" i="4"/>
  <c r="D30" i="4" s="1"/>
  <c r="D29" i="4"/>
  <c r="D28" i="4"/>
  <c r="G30" i="4"/>
  <c r="F30" i="4"/>
  <c r="E30" i="4"/>
  <c r="G27" i="4"/>
  <c r="F27" i="4"/>
  <c r="E27" i="4"/>
  <c r="E26" i="4" s="1"/>
  <c r="G23" i="4"/>
  <c r="F23" i="4"/>
  <c r="E23" i="4"/>
  <c r="D24" i="4"/>
  <c r="D23" i="4" s="1"/>
  <c r="G11" i="4"/>
  <c r="F11" i="4"/>
  <c r="E11" i="4"/>
  <c r="G20" i="4"/>
  <c r="F20" i="4"/>
  <c r="E20" i="4"/>
  <c r="D18" i="4"/>
  <c r="C18" i="4" s="1"/>
  <c r="D13" i="4"/>
  <c r="C13" i="4" s="1"/>
  <c r="D14" i="4"/>
  <c r="C14" i="4" s="1"/>
  <c r="D15" i="4"/>
  <c r="C15" i="4" s="1"/>
  <c r="D16" i="4"/>
  <c r="C16" i="4" s="1"/>
  <c r="D17" i="4"/>
  <c r="C17" i="4" s="1"/>
  <c r="D12" i="4"/>
  <c r="C12" i="4" s="1"/>
  <c r="D21" i="4"/>
  <c r="D20" i="4" s="1"/>
  <c r="C21" i="4"/>
  <c r="C20" i="4" s="1"/>
  <c r="C31" i="4"/>
  <c r="C30" i="4" s="1"/>
  <c r="C29" i="4"/>
  <c r="C28" i="4"/>
  <c r="G26" i="4" l="1"/>
  <c r="C27" i="4"/>
  <c r="F26" i="4"/>
  <c r="C24" i="4"/>
  <c r="C23" i="4" s="1"/>
  <c r="F10" i="4"/>
  <c r="D27" i="4"/>
  <c r="D26" i="4" s="1"/>
  <c r="D8" i="4" s="1"/>
  <c r="G10" i="4"/>
  <c r="G8" i="4" s="1"/>
  <c r="G6" i="4" s="1"/>
  <c r="E10" i="4"/>
  <c r="E8" i="4" s="1"/>
  <c r="E6" i="4" s="1"/>
  <c r="D11" i="4"/>
  <c r="D10" i="4" s="1"/>
  <c r="C26" i="4"/>
  <c r="C11" i="4"/>
  <c r="C10" i="4" s="1"/>
  <c r="F8" i="4" l="1"/>
  <c r="F6" i="4" s="1"/>
  <c r="D6" i="4"/>
  <c r="C8" i="4"/>
  <c r="C6" i="4" s="1"/>
  <c r="U557" i="1" l="1"/>
  <c r="T557" i="1"/>
  <c r="U678" i="1"/>
  <c r="T678" i="1"/>
  <c r="U460" i="1"/>
  <c r="T460" i="1"/>
  <c r="U260" i="1"/>
  <c r="U259" i="1" s="1"/>
  <c r="T260" i="1"/>
  <c r="T259" i="1" s="1"/>
  <c r="U90" i="1"/>
  <c r="T90" i="1"/>
  <c r="U85" i="1"/>
  <c r="T85" i="1"/>
  <c r="U77" i="1"/>
  <c r="T77" i="1"/>
  <c r="U53" i="1"/>
  <c r="T53" i="1"/>
  <c r="U48" i="1"/>
  <c r="T48" i="1"/>
  <c r="U13" i="1"/>
  <c r="T13" i="1"/>
  <c r="U9" i="1"/>
  <c r="T9" i="1"/>
  <c r="U271" i="1"/>
  <c r="T271" i="1"/>
  <c r="S271" i="1"/>
  <c r="R457" i="1"/>
  <c r="R458" i="1"/>
  <c r="U239" i="1"/>
  <c r="U238" i="1" s="1"/>
  <c r="T239" i="1"/>
  <c r="T238" i="1" s="1"/>
  <c r="S239" i="1"/>
  <c r="S238" i="1" s="1"/>
  <c r="U146" i="1"/>
  <c r="T146" i="1"/>
  <c r="S146" i="1"/>
  <c r="R169" i="1"/>
  <c r="U132" i="1"/>
  <c r="T132" i="1"/>
  <c r="R139" i="1"/>
  <c r="U98" i="1"/>
  <c r="T98" i="1"/>
  <c r="U112" i="1"/>
  <c r="T112" i="1"/>
  <c r="R130" i="1"/>
  <c r="R82" i="1"/>
  <c r="R83" i="1"/>
  <c r="W82" i="1"/>
  <c r="W83" i="1"/>
  <c r="U35" i="1"/>
  <c r="T35" i="1"/>
  <c r="S35" i="1"/>
  <c r="W40" i="1"/>
  <c r="R40" i="1"/>
  <c r="T47" i="1" l="1"/>
  <c r="U270" i="1"/>
  <c r="T270" i="1"/>
  <c r="U47" i="1"/>
  <c r="T8" i="1"/>
  <c r="U8" i="1"/>
  <c r="T97" i="1"/>
  <c r="U97" i="1"/>
  <c r="U7" i="1" l="1"/>
  <c r="T7" i="1"/>
  <c r="S171" i="1" l="1"/>
  <c r="R846" i="1" l="1"/>
  <c r="R843" i="1"/>
  <c r="R840" i="1"/>
  <c r="R837" i="1"/>
  <c r="R838" i="1"/>
  <c r="R839" i="1"/>
  <c r="R836" i="1"/>
  <c r="R835" i="1"/>
  <c r="R834" i="1"/>
  <c r="R832" i="1"/>
  <c r="R831" i="1"/>
  <c r="R830" i="1"/>
  <c r="R827" i="1"/>
  <c r="R823" i="1" l="1"/>
  <c r="R822" i="1"/>
  <c r="R820" i="1"/>
  <c r="R818" i="1"/>
  <c r="R817" i="1"/>
  <c r="R816" i="1"/>
  <c r="R815" i="1"/>
  <c r="R814" i="1"/>
  <c r="R811" i="1" l="1"/>
  <c r="R810" i="1"/>
  <c r="R809" i="1"/>
  <c r="R808" i="1"/>
  <c r="R807" i="1"/>
  <c r="R806" i="1"/>
  <c r="R805" i="1"/>
  <c r="R800" i="1"/>
  <c r="R804" i="1"/>
  <c r="R812" i="1" l="1"/>
  <c r="R802" i="1"/>
  <c r="R801" i="1"/>
  <c r="R798" i="1"/>
  <c r="R796" i="1"/>
  <c r="R795" i="1"/>
  <c r="R794" i="1"/>
  <c r="R147" i="1" l="1"/>
  <c r="W284" i="1"/>
  <c r="W285" i="1"/>
  <c r="W286" i="1"/>
  <c r="R284" i="1"/>
  <c r="R285" i="1"/>
  <c r="W299" i="1"/>
  <c r="W300" i="1"/>
  <c r="W301" i="1"/>
  <c r="R299" i="1"/>
  <c r="R448" i="1"/>
  <c r="W448" i="1"/>
  <c r="Q9" i="3" l="1"/>
  <c r="Q11" i="3"/>
  <c r="U32" i="3" l="1"/>
  <c r="P32" i="3"/>
  <c r="U31" i="3"/>
  <c r="P31" i="3"/>
  <c r="U30" i="3"/>
  <c r="P30" i="3"/>
  <c r="U29" i="3"/>
  <c r="P29" i="3"/>
  <c r="U28" i="3"/>
  <c r="P28" i="3"/>
  <c r="R27" i="3"/>
  <c r="Q27" i="3"/>
  <c r="Q26" i="3" s="1"/>
  <c r="P24" i="3"/>
  <c r="Q23" i="3"/>
  <c r="Q22" i="3" s="1"/>
  <c r="P20" i="3"/>
  <c r="P19" i="3"/>
  <c r="P18" i="3"/>
  <c r="Q17" i="3"/>
  <c r="Q16" i="3" s="1"/>
  <c r="P13" i="3"/>
  <c r="U12" i="3"/>
  <c r="P12" i="3"/>
  <c r="P11" i="3" s="1"/>
  <c r="U10" i="3"/>
  <c r="P10" i="3"/>
  <c r="P9" i="3" s="1"/>
  <c r="E13" i="3"/>
  <c r="E19" i="3" s="1"/>
  <c r="E20" i="3" s="1"/>
  <c r="Q7" i="3" l="1"/>
  <c r="P17" i="3"/>
  <c r="P16" i="3" s="1"/>
  <c r="P23" i="3"/>
  <c r="P22" i="3" s="1"/>
  <c r="E29" i="3"/>
  <c r="E30" i="3" s="1"/>
  <c r="E31" i="3" s="1"/>
  <c r="E32" i="3" s="1"/>
  <c r="P27" i="3"/>
  <c r="P26" i="3" s="1"/>
  <c r="P7" i="3" l="1"/>
  <c r="R231" i="1"/>
  <c r="R232" i="1"/>
  <c r="R233" i="1"/>
  <c r="R234" i="1"/>
  <c r="R235" i="1"/>
  <c r="R236" i="1"/>
  <c r="R135" i="1" l="1"/>
  <c r="R280" i="1" l="1"/>
  <c r="W280" i="1"/>
  <c r="W275" i="1"/>
  <c r="W276" i="1"/>
  <c r="R275" i="1"/>
  <c r="W273" i="1"/>
  <c r="W274" i="1"/>
  <c r="W277" i="1"/>
  <c r="W278" i="1"/>
  <c r="R274" i="1"/>
  <c r="R276" i="1"/>
  <c r="R279" i="1"/>
  <c r="W279" i="1"/>
  <c r="R364" i="1"/>
  <c r="R134" i="1"/>
  <c r="R136" i="1"/>
  <c r="R137" i="1"/>
  <c r="R449" i="1"/>
  <c r="W449" i="1"/>
  <c r="R618" i="1" l="1"/>
  <c r="R581" i="1"/>
  <c r="R586" i="1"/>
  <c r="R676" i="1" l="1"/>
  <c r="S132" i="1" l="1"/>
  <c r="W332" i="1" l="1"/>
  <c r="R332" i="1"/>
  <c r="S141" i="1"/>
  <c r="R124" i="1" l="1"/>
  <c r="R333" i="1" l="1"/>
  <c r="W333" i="1"/>
  <c r="R455" i="1"/>
  <c r="W455" i="1"/>
  <c r="R125" i="1" l="1"/>
  <c r="W361" i="1"/>
  <c r="R361" i="1"/>
  <c r="R362" i="1"/>
  <c r="W382" i="1"/>
  <c r="W383" i="1"/>
  <c r="W384" i="1"/>
  <c r="R383" i="1"/>
  <c r="R88" i="1"/>
  <c r="R92" i="1"/>
  <c r="R93" i="1"/>
  <c r="R94" i="1"/>
  <c r="R95" i="1"/>
  <c r="S41" i="1"/>
  <c r="R42" i="1"/>
  <c r="R41" i="1" s="1"/>
  <c r="R103" i="1" l="1"/>
  <c r="S460" i="1" l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 l="1"/>
  <c r="W365" i="1"/>
  <c r="W366" i="1"/>
  <c r="W367" i="1"/>
  <c r="W368" i="1"/>
  <c r="R365" i="1"/>
  <c r="W23" i="1"/>
  <c r="R23" i="1"/>
  <c r="R316" i="1"/>
  <c r="W316" i="1"/>
  <c r="R315" i="1"/>
  <c r="W378" i="1"/>
  <c r="W379" i="1"/>
  <c r="W380" i="1"/>
  <c r="R298" i="1"/>
  <c r="W298" i="1"/>
  <c r="W340" i="1" l="1"/>
  <c r="W341" i="1"/>
  <c r="W342" i="1"/>
  <c r="W343" i="1"/>
  <c r="W344" i="1"/>
  <c r="W345" i="1"/>
  <c r="W346" i="1"/>
  <c r="W347" i="1"/>
  <c r="W348" i="1"/>
  <c r="W349" i="1"/>
  <c r="W350" i="1"/>
  <c r="W351" i="1"/>
  <c r="W353" i="1"/>
  <c r="W354" i="1"/>
  <c r="W355" i="1"/>
  <c r="W356" i="1"/>
  <c r="R345" i="1"/>
  <c r="R346" i="1"/>
  <c r="W322" i="1"/>
  <c r="W323" i="1"/>
  <c r="W324" i="1"/>
  <c r="W325" i="1"/>
  <c r="W326" i="1"/>
  <c r="W327" i="1"/>
  <c r="R325" i="1"/>
  <c r="R138" i="1"/>
  <c r="R382" i="1"/>
  <c r="R384" i="1"/>
  <c r="R144" i="1" l="1"/>
  <c r="W329" i="1" l="1"/>
  <c r="W330" i="1"/>
  <c r="R329" i="1"/>
  <c r="R123" i="1"/>
  <c r="R126" i="1"/>
  <c r="W295" i="1"/>
  <c r="R295" i="1"/>
  <c r="R437" i="1"/>
  <c r="W437" i="1"/>
  <c r="R399" i="1"/>
  <c r="W399" i="1"/>
  <c r="W272" i="1"/>
  <c r="R272" i="1"/>
  <c r="R378" i="1"/>
  <c r="R341" i="1"/>
  <c r="W427" i="1"/>
  <c r="R427" i="1"/>
  <c r="R21" i="1"/>
  <c r="W21" i="1"/>
  <c r="W283" i="1" l="1"/>
  <c r="R283" i="1"/>
  <c r="R679" i="1" l="1"/>
  <c r="S678" i="1"/>
  <c r="W37" i="1"/>
  <c r="R37" i="1"/>
  <c r="W403" i="1"/>
  <c r="R403" i="1"/>
  <c r="R100" i="1"/>
  <c r="R559" i="1"/>
  <c r="R560" i="1"/>
  <c r="R561" i="1"/>
  <c r="R562" i="1"/>
  <c r="R379" i="1" l="1"/>
  <c r="W376" i="1"/>
  <c r="R376" i="1"/>
  <c r="R163" i="1"/>
  <c r="R152" i="1"/>
  <c r="R304" i="1"/>
  <c r="W304" i="1"/>
  <c r="R367" i="1"/>
  <c r="R160" i="1"/>
  <c r="W357" i="1"/>
  <c r="R356" i="1"/>
  <c r="R117" i="1"/>
  <c r="R265" i="1"/>
  <c r="R264" i="1"/>
  <c r="W312" i="1"/>
  <c r="W313" i="1"/>
  <c r="W314" i="1"/>
  <c r="W317" i="1"/>
  <c r="R314" i="1"/>
  <c r="R128" i="1"/>
  <c r="R129" i="1"/>
  <c r="R161" i="1"/>
  <c r="R108" i="1"/>
  <c r="W406" i="1"/>
  <c r="W407" i="1"/>
  <c r="W408" i="1"/>
  <c r="W410" i="1"/>
  <c r="W416" i="1"/>
  <c r="R156" i="1"/>
  <c r="W292" i="1"/>
  <c r="R292" i="1"/>
  <c r="R11" i="1"/>
  <c r="R32" i="1"/>
  <c r="W11" i="1"/>
  <c r="S260" i="1"/>
  <c r="R268" i="1"/>
  <c r="R349" i="1"/>
  <c r="R323" i="1"/>
  <c r="R334" i="1"/>
  <c r="W334" i="1"/>
  <c r="S557" i="1"/>
  <c r="R674" i="1"/>
  <c r="R675" i="1"/>
  <c r="R594" i="1"/>
  <c r="R595" i="1"/>
  <c r="R596" i="1"/>
  <c r="R597" i="1"/>
  <c r="R573" i="1"/>
  <c r="R574" i="1"/>
  <c r="R567" i="1"/>
  <c r="R564" i="1"/>
  <c r="R565" i="1"/>
  <c r="W363" i="1" l="1"/>
  <c r="R366" i="1"/>
  <c r="R389" i="1"/>
  <c r="W389" i="1"/>
  <c r="W392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S741" i="1"/>
  <c r="R739" i="1"/>
  <c r="R738" i="1"/>
  <c r="R737" i="1"/>
  <c r="R736" i="1"/>
  <c r="R735" i="1"/>
  <c r="R734" i="1"/>
  <c r="R733" i="1"/>
  <c r="R732" i="1"/>
  <c r="R731" i="1"/>
  <c r="S730" i="1"/>
  <c r="R728" i="1"/>
  <c r="R727" i="1"/>
  <c r="S726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S681" i="1"/>
  <c r="R680" i="1"/>
  <c r="R678" i="1" s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3" i="1"/>
  <c r="R592" i="1"/>
  <c r="R591" i="1"/>
  <c r="R590" i="1"/>
  <c r="R589" i="1"/>
  <c r="R588" i="1"/>
  <c r="R587" i="1"/>
  <c r="R585" i="1"/>
  <c r="R584" i="1"/>
  <c r="R583" i="1"/>
  <c r="R582" i="1"/>
  <c r="R580" i="1"/>
  <c r="R579" i="1"/>
  <c r="R577" i="1"/>
  <c r="R576" i="1"/>
  <c r="R575" i="1"/>
  <c r="R572" i="1"/>
  <c r="R571" i="1"/>
  <c r="R570" i="1"/>
  <c r="R569" i="1"/>
  <c r="R568" i="1"/>
  <c r="R566" i="1"/>
  <c r="R558" i="1"/>
  <c r="W456" i="1"/>
  <c r="R456" i="1"/>
  <c r="W454" i="1"/>
  <c r="R454" i="1"/>
  <c r="W452" i="1"/>
  <c r="R452" i="1"/>
  <c r="W450" i="1"/>
  <c r="R450" i="1"/>
  <c r="W443" i="1"/>
  <c r="R443" i="1"/>
  <c r="W440" i="1"/>
  <c r="R440" i="1"/>
  <c r="W438" i="1"/>
  <c r="R438" i="1"/>
  <c r="W435" i="1"/>
  <c r="R435" i="1"/>
  <c r="W432" i="1"/>
  <c r="R432" i="1"/>
  <c r="W430" i="1"/>
  <c r="R430" i="1"/>
  <c r="W423" i="1"/>
  <c r="R423" i="1"/>
  <c r="W421" i="1"/>
  <c r="R421" i="1"/>
  <c r="W419" i="1"/>
  <c r="R419" i="1"/>
  <c r="R416" i="1"/>
  <c r="R408" i="1"/>
  <c r="W398" i="1"/>
  <c r="R398" i="1"/>
  <c r="W395" i="1"/>
  <c r="R395" i="1"/>
  <c r="W393" i="1"/>
  <c r="R393" i="1"/>
  <c r="R392" i="1"/>
  <c r="W387" i="1"/>
  <c r="R387" i="1"/>
  <c r="W386" i="1"/>
  <c r="R386" i="1"/>
  <c r="R380" i="1"/>
  <c r="W377" i="1"/>
  <c r="R377" i="1"/>
  <c r="W375" i="1"/>
  <c r="R375" i="1"/>
  <c r="W374" i="1"/>
  <c r="R374" i="1"/>
  <c r="W373" i="1"/>
  <c r="R373" i="1"/>
  <c r="W372" i="1"/>
  <c r="R372" i="1"/>
  <c r="W371" i="1"/>
  <c r="R371" i="1"/>
  <c r="W369" i="1"/>
  <c r="R369" i="1"/>
  <c r="R368" i="1"/>
  <c r="R363" i="1"/>
  <c r="W362" i="1"/>
  <c r="W360" i="1"/>
  <c r="R360" i="1"/>
  <c r="W359" i="1"/>
  <c r="R359" i="1"/>
  <c r="W358" i="1"/>
  <c r="R358" i="1"/>
  <c r="R357" i="1"/>
  <c r="R355" i="1"/>
  <c r="R354" i="1"/>
  <c r="R353" i="1"/>
  <c r="R351" i="1"/>
  <c r="R350" i="1"/>
  <c r="R348" i="1"/>
  <c r="R347" i="1"/>
  <c r="R343" i="1"/>
  <c r="R342" i="1"/>
  <c r="R340" i="1"/>
  <c r="W339" i="1"/>
  <c r="R339" i="1"/>
  <c r="W338" i="1"/>
  <c r="R338" i="1"/>
  <c r="W336" i="1"/>
  <c r="R336" i="1"/>
  <c r="W335" i="1"/>
  <c r="R335" i="1"/>
  <c r="W331" i="1"/>
  <c r="R331" i="1"/>
  <c r="W328" i="1"/>
  <c r="R328" i="1"/>
  <c r="R327" i="1"/>
  <c r="R326" i="1"/>
  <c r="R324" i="1"/>
  <c r="R322" i="1"/>
  <c r="W321" i="1"/>
  <c r="R321" i="1"/>
  <c r="W319" i="1"/>
  <c r="R319" i="1"/>
  <c r="R317" i="1"/>
  <c r="R313" i="1"/>
  <c r="R312" i="1"/>
  <c r="W311" i="1"/>
  <c r="R311" i="1"/>
  <c r="W310" i="1"/>
  <c r="R310" i="1"/>
  <c r="W309" i="1"/>
  <c r="R309" i="1"/>
  <c r="W308" i="1"/>
  <c r="R308" i="1"/>
  <c r="W307" i="1"/>
  <c r="R307" i="1"/>
  <c r="W305" i="1"/>
  <c r="R305" i="1"/>
  <c r="W302" i="1"/>
  <c r="R302" i="1"/>
  <c r="R300" i="1"/>
  <c r="W296" i="1"/>
  <c r="R296" i="1"/>
  <c r="W294" i="1"/>
  <c r="R294" i="1"/>
  <c r="W293" i="1"/>
  <c r="R293" i="1"/>
  <c r="W291" i="1"/>
  <c r="R291" i="1"/>
  <c r="W290" i="1"/>
  <c r="R290" i="1"/>
  <c r="W288" i="1"/>
  <c r="R288" i="1"/>
  <c r="W287" i="1"/>
  <c r="R287" i="1"/>
  <c r="R286" i="1"/>
  <c r="W282" i="1"/>
  <c r="R282" i="1"/>
  <c r="W281" i="1"/>
  <c r="R281" i="1"/>
  <c r="R277" i="1"/>
  <c r="R273" i="1"/>
  <c r="R263" i="1"/>
  <c r="R267" i="1"/>
  <c r="R266" i="1"/>
  <c r="R262" i="1"/>
  <c r="R261" i="1"/>
  <c r="S259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68" i="1"/>
  <c r="R167" i="1"/>
  <c r="R166" i="1"/>
  <c r="R165" i="1"/>
  <c r="R154" i="1"/>
  <c r="R159" i="1"/>
  <c r="R158" i="1"/>
  <c r="R133" i="1"/>
  <c r="R132" i="1" s="1"/>
  <c r="R157" i="1"/>
  <c r="R155" i="1"/>
  <c r="R164" i="1"/>
  <c r="R153" i="1"/>
  <c r="R162" i="1"/>
  <c r="R151" i="1"/>
  <c r="R150" i="1"/>
  <c r="R149" i="1"/>
  <c r="R148" i="1"/>
  <c r="R143" i="1"/>
  <c r="R127" i="1"/>
  <c r="R122" i="1"/>
  <c r="R121" i="1"/>
  <c r="R120" i="1"/>
  <c r="R119" i="1"/>
  <c r="R118" i="1"/>
  <c r="R116" i="1"/>
  <c r="R115" i="1"/>
  <c r="R114" i="1"/>
  <c r="R113" i="1"/>
  <c r="S112" i="1"/>
  <c r="R110" i="1"/>
  <c r="R109" i="1"/>
  <c r="R107" i="1"/>
  <c r="R106" i="1"/>
  <c r="R105" i="1"/>
  <c r="R104" i="1"/>
  <c r="R102" i="1"/>
  <c r="R101" i="1"/>
  <c r="R99" i="1"/>
  <c r="S98" i="1"/>
  <c r="S90" i="1"/>
  <c r="R87" i="1"/>
  <c r="R86" i="1"/>
  <c r="S85" i="1"/>
  <c r="W441" i="1"/>
  <c r="R441" i="1"/>
  <c r="W81" i="1"/>
  <c r="R81" i="1"/>
  <c r="W80" i="1"/>
  <c r="R80" i="1"/>
  <c r="W79" i="1"/>
  <c r="R79" i="1"/>
  <c r="W306" i="1"/>
  <c r="R306" i="1"/>
  <c r="W297" i="1"/>
  <c r="R297" i="1"/>
  <c r="W78" i="1"/>
  <c r="R78" i="1"/>
  <c r="S77" i="1"/>
  <c r="W75" i="1"/>
  <c r="R75" i="1"/>
  <c r="W74" i="1"/>
  <c r="R74" i="1"/>
  <c r="W446" i="1"/>
  <c r="R446" i="1"/>
  <c r="W73" i="1"/>
  <c r="R73" i="1"/>
  <c r="W72" i="1"/>
  <c r="R72" i="1"/>
  <c r="W71" i="1"/>
  <c r="R71" i="1"/>
  <c r="W426" i="1"/>
  <c r="R426" i="1"/>
  <c r="W70" i="1"/>
  <c r="R70" i="1"/>
  <c r="W142" i="1"/>
  <c r="R142" i="1"/>
  <c r="W390" i="1"/>
  <c r="R390" i="1"/>
  <c r="R330" i="1"/>
  <c r="W69" i="1"/>
  <c r="R69" i="1"/>
  <c r="R344" i="1"/>
  <c r="W68" i="1"/>
  <c r="R68" i="1"/>
  <c r="W67" i="1"/>
  <c r="R67" i="1"/>
  <c r="W337" i="1"/>
  <c r="R337" i="1"/>
  <c r="W66" i="1"/>
  <c r="R66" i="1"/>
  <c r="W65" i="1"/>
  <c r="R65" i="1"/>
  <c r="W64" i="1"/>
  <c r="R64" i="1"/>
  <c r="W320" i="1"/>
  <c r="R320" i="1"/>
  <c r="W318" i="1"/>
  <c r="R318" i="1"/>
  <c r="W63" i="1"/>
  <c r="R63" i="1"/>
  <c r="W315" i="1"/>
  <c r="W62" i="1"/>
  <c r="R62" i="1"/>
  <c r="W61" i="1"/>
  <c r="R61" i="1"/>
  <c r="W60" i="1"/>
  <c r="R60" i="1"/>
  <c r="W59" i="1"/>
  <c r="R59" i="1"/>
  <c r="R301" i="1"/>
  <c r="W303" i="1"/>
  <c r="R303" i="1"/>
  <c r="W58" i="1"/>
  <c r="R58" i="1"/>
  <c r="W57" i="1"/>
  <c r="R57" i="1"/>
  <c r="W56" i="1"/>
  <c r="R56" i="1"/>
  <c r="W352" i="1"/>
  <c r="R352" i="1"/>
  <c r="W289" i="1"/>
  <c r="R289" i="1"/>
  <c r="W55" i="1"/>
  <c r="R55" i="1"/>
  <c r="R278" i="1"/>
  <c r="W54" i="1"/>
  <c r="R54" i="1"/>
  <c r="W51" i="1"/>
  <c r="R51" i="1"/>
  <c r="R50" i="1"/>
  <c r="W49" i="1"/>
  <c r="R49" i="1"/>
  <c r="S48" i="1"/>
  <c r="R45" i="1"/>
  <c r="R44" i="1" s="1"/>
  <c r="S44" i="1"/>
  <c r="W39" i="1"/>
  <c r="R39" i="1"/>
  <c r="R406" i="1"/>
  <c r="W405" i="1"/>
  <c r="R405" i="1"/>
  <c r="W38" i="1"/>
  <c r="R38" i="1"/>
  <c r="W36" i="1"/>
  <c r="R36" i="1"/>
  <c r="W33" i="1"/>
  <c r="R33" i="1"/>
  <c r="W453" i="1"/>
  <c r="R453" i="1"/>
  <c r="W451" i="1"/>
  <c r="R451" i="1"/>
  <c r="W447" i="1"/>
  <c r="R447" i="1"/>
  <c r="W444" i="1"/>
  <c r="R444" i="1"/>
  <c r="W442" i="1"/>
  <c r="R442" i="1"/>
  <c r="W439" i="1"/>
  <c r="R439" i="1"/>
  <c r="W436" i="1"/>
  <c r="R436" i="1"/>
  <c r="W31" i="1"/>
  <c r="R31" i="1"/>
  <c r="W434" i="1"/>
  <c r="R434" i="1"/>
  <c r="W433" i="1"/>
  <c r="R433" i="1"/>
  <c r="W431" i="1"/>
  <c r="R431" i="1"/>
  <c r="W30" i="1"/>
  <c r="R30" i="1"/>
  <c r="W29" i="1"/>
  <c r="R29" i="1"/>
  <c r="W429" i="1"/>
  <c r="R429" i="1"/>
  <c r="W428" i="1"/>
  <c r="R428" i="1"/>
  <c r="W425" i="1"/>
  <c r="R425" i="1"/>
  <c r="W424" i="1"/>
  <c r="R424" i="1"/>
  <c r="W422" i="1"/>
  <c r="R422" i="1"/>
  <c r="W420" i="1"/>
  <c r="R420" i="1"/>
  <c r="W418" i="1"/>
  <c r="R418" i="1"/>
  <c r="W415" i="1"/>
  <c r="R415" i="1"/>
  <c r="W28" i="1"/>
  <c r="R28" i="1"/>
  <c r="W414" i="1"/>
  <c r="R414" i="1"/>
  <c r="W27" i="1"/>
  <c r="R27" i="1"/>
  <c r="W412" i="1"/>
  <c r="R412" i="1"/>
  <c r="W26" i="1"/>
  <c r="R26" i="1"/>
  <c r="W411" i="1"/>
  <c r="R411" i="1"/>
  <c r="W25" i="1"/>
  <c r="R25" i="1"/>
  <c r="W24" i="1"/>
  <c r="R24" i="1"/>
  <c r="R410" i="1"/>
  <c r="W22" i="1"/>
  <c r="R22" i="1"/>
  <c r="R407" i="1"/>
  <c r="W404" i="1"/>
  <c r="R404" i="1"/>
  <c r="W402" i="1"/>
  <c r="R402" i="1"/>
  <c r="W401" i="1"/>
  <c r="R401" i="1"/>
  <c r="W400" i="1"/>
  <c r="R400" i="1"/>
  <c r="W397" i="1"/>
  <c r="R397" i="1"/>
  <c r="W396" i="1"/>
  <c r="R396" i="1"/>
  <c r="W394" i="1"/>
  <c r="R394" i="1"/>
  <c r="W20" i="1"/>
  <c r="R20" i="1"/>
  <c r="W391" i="1"/>
  <c r="R391" i="1"/>
  <c r="W388" i="1"/>
  <c r="R388" i="1"/>
  <c r="W385" i="1"/>
  <c r="R385" i="1"/>
  <c r="W370" i="1"/>
  <c r="R370" i="1"/>
  <c r="W19" i="1"/>
  <c r="R19" i="1"/>
  <c r="W18" i="1"/>
  <c r="R18" i="1"/>
  <c r="W17" i="1"/>
  <c r="R17" i="1"/>
  <c r="W16" i="1"/>
  <c r="R16" i="1"/>
  <c r="W15" i="1"/>
  <c r="R15" i="1"/>
  <c r="W14" i="1"/>
  <c r="R14" i="1"/>
  <c r="S13" i="1"/>
  <c r="W445" i="1"/>
  <c r="R445" i="1"/>
  <c r="W32" i="1"/>
  <c r="W417" i="1"/>
  <c r="R417" i="1"/>
  <c r="W413" i="1"/>
  <c r="R413" i="1"/>
  <c r="W10" i="1"/>
  <c r="R10" i="1"/>
  <c r="W409" i="1"/>
  <c r="R409" i="1"/>
  <c r="W381" i="1"/>
  <c r="R381" i="1"/>
  <c r="S9" i="1"/>
  <c r="S270" i="1" l="1"/>
  <c r="R271" i="1"/>
  <c r="R239" i="1"/>
  <c r="R238" i="1" s="1"/>
  <c r="R35" i="1"/>
  <c r="R146" i="1"/>
  <c r="R171" i="1"/>
  <c r="S8" i="1"/>
  <c r="R48" i="1"/>
  <c r="R85" i="1"/>
  <c r="R77" i="1"/>
  <c r="R53" i="1"/>
  <c r="R112" i="1"/>
  <c r="R98" i="1"/>
  <c r="R141" i="1"/>
  <c r="R260" i="1"/>
  <c r="R259" i="1" s="1"/>
  <c r="R741" i="1"/>
  <c r="R557" i="1"/>
  <c r="R726" i="1"/>
  <c r="R13" i="1"/>
  <c r="R9" i="1"/>
  <c r="R91" i="1"/>
  <c r="R90" i="1" s="1"/>
  <c r="R681" i="1"/>
  <c r="R730" i="1"/>
  <c r="S97" i="1"/>
  <c r="S53" i="1"/>
  <c r="S47" i="1" s="1"/>
  <c r="R8" i="1" l="1"/>
  <c r="R270" i="1"/>
  <c r="R97" i="1"/>
  <c r="S7" i="1"/>
  <c r="R6" i="1" s="1"/>
  <c r="R47" i="1"/>
  <c r="E11" i="1" l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R7" i="1"/>
  <c r="E36" i="1" l="1"/>
  <c r="E37" i="1" s="1"/>
  <c r="E38" i="1" s="1"/>
  <c r="E39" i="1" s="1"/>
  <c r="E40" i="1" s="1"/>
  <c r="E42" i="1" s="1"/>
  <c r="E45" i="1" l="1"/>
  <c r="E49" i="1" s="1"/>
  <c r="E50" i="1" s="1"/>
  <c r="E51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l="1"/>
  <c r="E68" i="1" s="1"/>
  <c r="E69" i="1" s="1"/>
  <c r="E70" i="1" s="1"/>
  <c r="E71" i="1" s="1"/>
  <c r="E72" i="1" s="1"/>
  <c r="E73" i="1" s="1"/>
  <c r="E74" i="1" s="1"/>
  <c r="E75" i="1" s="1"/>
  <c r="E78" i="1" s="1"/>
  <c r="E79" i="1" s="1"/>
  <c r="E80" i="1" s="1"/>
  <c r="E81" i="1" s="1"/>
  <c r="E82" i="1" l="1"/>
  <c r="E83" i="1" s="1"/>
  <c r="E86" i="1" s="1"/>
  <c r="E87" i="1" s="1"/>
  <c r="E88" i="1" s="1"/>
  <c r="E91" i="1" s="1"/>
  <c r="E92" i="1" s="1"/>
  <c r="E93" i="1" s="1"/>
  <c r="E94" i="1" s="1"/>
  <c r="E95" i="1" s="1"/>
  <c r="E99" i="1" s="1"/>
  <c r="E100" i="1" s="1"/>
  <c r="E101" i="1" s="1"/>
  <c r="E102" i="1" l="1"/>
  <c r="E103" i="1" s="1"/>
  <c r="E104" i="1" s="1"/>
  <c r="E105" i="1" s="1"/>
  <c r="E106" i="1" s="1"/>
  <c r="E107" i="1" s="1"/>
  <c r="E108" i="1" s="1"/>
  <c r="E109" i="1" s="1"/>
  <c r="E110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l="1"/>
  <c r="E133" i="1" s="1"/>
  <c r="E134" i="1" s="1"/>
  <c r="E135" i="1" s="1"/>
  <c r="E136" i="1" s="1"/>
  <c r="E137" i="1" s="1"/>
  <c r="E138" i="1" s="1"/>
  <c r="E139" i="1" l="1"/>
  <c r="E142" i="1" s="1"/>
  <c r="E143" i="1" s="1"/>
  <c r="E144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2" i="1" l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40" i="1" l="1"/>
  <c r="E241" i="1" s="1"/>
  <c r="E242" i="1" l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61" i="1" s="1"/>
  <c r="E262" i="1" s="1"/>
  <c r="E263" i="1" l="1"/>
  <c r="E264" i="1" s="1"/>
  <c r="E265" i="1" s="1"/>
  <c r="E266" i="1" s="1"/>
  <c r="E267" i="1" s="1"/>
  <c r="E268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61" i="1" s="1"/>
  <c r="E462" i="1" s="1"/>
  <c r="E463" i="1" l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8" i="1" s="1"/>
  <c r="E559" i="1" s="1"/>
  <c r="E560" i="1" s="1"/>
  <c r="E561" i="1" s="1"/>
  <c r="E562" i="1" s="1"/>
  <c r="E564" i="1" s="1"/>
  <c r="E565" i="1" s="1"/>
  <c r="E566" i="1" l="1"/>
  <c r="E567" i="1" s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79" i="1" s="1"/>
  <c r="E580" i="1" s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94" i="1" s="1"/>
  <c r="E595" i="1" s="1"/>
  <c r="E596" i="1" s="1"/>
  <c r="E597" i="1" s="1"/>
  <c r="E599" i="1" s="1"/>
  <c r="E600" i="1" s="1"/>
  <c r="E601" i="1" s="1"/>
  <c r="E602" i="1" s="1"/>
  <c r="E603" i="1" s="1"/>
  <c r="E604" i="1" s="1"/>
  <c r="E605" i="1" s="1"/>
  <c r="E606" i="1" s="1"/>
  <c r="E607" i="1" s="1"/>
  <c r="E608" i="1" s="1"/>
  <c r="E609" i="1" s="1"/>
  <c r="E610" i="1" s="1"/>
  <c r="E611" i="1" s="1"/>
  <c r="E612" i="1" s="1"/>
  <c r="E613" i="1" s="1"/>
  <c r="E614" i="1" s="1"/>
  <c r="E615" i="1" s="1"/>
  <c r="E616" i="1" s="1"/>
  <c r="E617" i="1" s="1"/>
  <c r="E618" i="1" s="1"/>
  <c r="E619" i="1" s="1"/>
  <c r="E620" i="1" s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31" i="1" s="1"/>
  <c r="E632" i="1" s="1"/>
  <c r="E633" i="1" s="1"/>
  <c r="E634" i="1" s="1"/>
  <c r="E635" i="1" s="1"/>
  <c r="E636" i="1" s="1"/>
  <c r="E637" i="1" s="1"/>
  <c r="E638" i="1" s="1"/>
  <c r="E639" i="1" s="1"/>
  <c r="E640" i="1" s="1"/>
  <c r="E641" i="1" s="1"/>
  <c r="E642" i="1" s="1"/>
  <c r="E643" i="1" s="1"/>
  <c r="E644" i="1" s="1"/>
  <c r="E645" i="1" s="1"/>
  <c r="E646" i="1" s="1"/>
  <c r="E647" i="1" s="1"/>
  <c r="E648" i="1" s="1"/>
  <c r="E649" i="1" s="1"/>
  <c r="E650" i="1" s="1"/>
  <c r="E651" i="1" s="1"/>
  <c r="E652" i="1" s="1"/>
  <c r="E653" i="1" s="1"/>
  <c r="E654" i="1" s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9" i="1" s="1"/>
  <c r="E680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7" i="1" s="1"/>
  <c r="E728" i="1" s="1"/>
  <c r="E731" i="1" s="1"/>
  <c r="E732" i="1" s="1"/>
  <c r="E733" i="1" s="1"/>
  <c r="E734" i="1" s="1"/>
  <c r="E735" i="1" s="1"/>
  <c r="E736" i="1" s="1"/>
  <c r="E737" i="1" s="1"/>
  <c r="E738" i="1" s="1"/>
  <c r="E739" i="1" s="1"/>
  <c r="E742" i="1" s="1"/>
  <c r="E743" i="1" s="1"/>
  <c r="E744" i="1" l="1"/>
  <c r="E745" i="1" s="1"/>
  <c r="E746" i="1" s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64" i="1" s="1"/>
  <c r="E765" i="1" s="1"/>
  <c r="E766" i="1" s="1"/>
  <c r="E767" i="1" s="1"/>
  <c r="E768" i="1" s="1"/>
  <c r="E769" i="1" s="1"/>
  <c r="E770" i="1" s="1"/>
  <c r="E771" i="1" s="1"/>
  <c r="E772" i="1" s="1"/>
  <c r="E773" i="1" s="1"/>
  <c r="E774" i="1" s="1"/>
  <c r="E775" i="1" s="1"/>
  <c r="E776" i="1" s="1"/>
  <c r="E777" i="1" s="1"/>
  <c r="E778" i="1" s="1"/>
  <c r="E779" i="1" s="1"/>
  <c r="E780" i="1" s="1"/>
  <c r="E781" i="1" s="1"/>
  <c r="E782" i="1" s="1"/>
  <c r="E783" i="1" s="1"/>
  <c r="E784" i="1" s="1"/>
  <c r="E785" i="1" s="1"/>
  <c r="E786" i="1" s="1"/>
  <c r="E787" i="1" s="1"/>
  <c r="E788" i="1" s="1"/>
  <c r="E789" i="1" s="1"/>
  <c r="E790" i="1" s="1"/>
  <c r="E793" i="1" s="1"/>
</calcChain>
</file>

<file path=xl/comments1.xml><?xml version="1.0" encoding="utf-8"?>
<comments xmlns="http://schemas.openxmlformats.org/spreadsheetml/2006/main">
  <authors>
    <author>Rocio</author>
    <author>Arq Irvin</author>
    <author>Esmeralda</author>
  </authors>
  <commentList>
    <comment ref="M147" authorId="0" shapeId="0">
      <text>
        <r>
          <rPr>
            <b/>
            <sz val="9"/>
            <color indexed="81"/>
            <rFont val="Tahoma"/>
            <family val="2"/>
          </rPr>
          <t>SE SOLICITO ACTA CIRCUNSTANCIADA O JUSTIFICATIVA POR SUSTITUCION DE OBRA</t>
        </r>
      </text>
    </comment>
    <comment ref="M185" authorId="1" shapeId="0">
      <text>
        <r>
          <rPr>
            <b/>
            <sz val="9"/>
            <color indexed="81"/>
            <rFont val="Tahoma"/>
            <charset val="1"/>
          </rPr>
          <t>AHORRO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31" authorId="2" shapeId="0">
      <text>
        <r>
          <rPr>
            <b/>
            <sz val="9"/>
            <color indexed="81"/>
            <rFont val="Tahoma"/>
            <family val="2"/>
          </rPr>
          <t>AHORRO</t>
        </r>
      </text>
    </comment>
    <comment ref="M232" authorId="2" shapeId="0">
      <text>
        <r>
          <rPr>
            <b/>
            <sz val="9"/>
            <color indexed="81"/>
            <rFont val="Tahoma"/>
            <family val="2"/>
          </rPr>
          <t>AHORRO</t>
        </r>
      </text>
    </comment>
    <comment ref="M233" authorId="2" shapeId="0">
      <text>
        <r>
          <rPr>
            <b/>
            <sz val="9"/>
            <color indexed="81"/>
            <rFont val="Tahoma"/>
            <family val="2"/>
          </rPr>
          <t>AHORRO</t>
        </r>
      </text>
    </comment>
    <comment ref="M234" authorId="2" shapeId="0">
      <text>
        <r>
          <rPr>
            <b/>
            <sz val="9"/>
            <color indexed="81"/>
            <rFont val="Tahoma"/>
            <family val="2"/>
          </rPr>
          <t>AHORRO</t>
        </r>
      </text>
    </comment>
    <comment ref="M235" authorId="2" shapeId="0">
      <text>
        <r>
          <rPr>
            <b/>
            <sz val="9"/>
            <color indexed="81"/>
            <rFont val="Tahoma"/>
            <family val="2"/>
          </rPr>
          <t>AHORRO</t>
        </r>
      </text>
    </comment>
    <comment ref="M236" authorId="2" shapeId="0">
      <text>
        <r>
          <rPr>
            <b/>
            <sz val="9"/>
            <color indexed="81"/>
            <rFont val="Tahoma"/>
            <family val="2"/>
          </rPr>
          <t>AHORRO</t>
        </r>
      </text>
    </comment>
    <comment ref="M284" authorId="0" shapeId="0">
      <text>
        <r>
          <rPr>
            <b/>
            <sz val="9"/>
            <color indexed="81"/>
            <rFont val="Tahoma"/>
            <family val="2"/>
          </rPr>
          <t>SE SOLICITO ACTA CIRCUNSTANCIADA O JUSTIFICATIVA POR SUSTITUCION DE OBRA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99" authorId="0" shapeId="0">
      <text>
        <r>
          <rPr>
            <b/>
            <sz val="9"/>
            <color indexed="81"/>
            <rFont val="Tahoma"/>
            <family val="2"/>
          </rPr>
          <t>SE SOLICITO ACTA CIRCUNSTANCIADA O JUSTIFICATIVA POR SUSTITUCION DE OBRA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45" authorId="2" shapeId="0">
      <text>
        <r>
          <rPr>
            <b/>
            <sz val="9"/>
            <color indexed="81"/>
            <rFont val="Tahoma"/>
            <family val="2"/>
          </rPr>
          <t>Esmeralda:</t>
        </r>
        <r>
          <rPr>
            <sz val="9"/>
            <color indexed="81"/>
            <rFont val="Tahoma"/>
            <family val="2"/>
          </rPr>
          <t xml:space="preserve">
en sistema por un monto de 1,000.000.01
</t>
        </r>
      </text>
    </comment>
    <comment ref="M448" authorId="0" shapeId="0">
      <text>
        <r>
          <rPr>
            <b/>
            <sz val="9"/>
            <color indexed="81"/>
            <rFont val="Tahoma"/>
            <family val="2"/>
          </rPr>
          <t>SE SOLICITO ACTA CIRCUNSTANCIADA O JUSTIFICATIVA POR SUSTITUCION DE OBRA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502" authorId="2" shapeId="0">
      <text>
        <r>
          <rPr>
            <b/>
            <sz val="9"/>
            <color indexed="81"/>
            <rFont val="Tahoma"/>
            <family val="2"/>
          </rPr>
          <t>Esmeralda:</t>
        </r>
        <r>
          <rPr>
            <sz val="9"/>
            <color indexed="81"/>
            <rFont val="Tahoma"/>
            <family val="2"/>
          </rPr>
          <t xml:space="preserve">
corregir en mids el monto
</t>
        </r>
      </text>
    </comment>
    <comment ref="R581" authorId="2" shapeId="0">
      <text>
        <r>
          <rPr>
            <b/>
            <sz val="9"/>
            <color indexed="81"/>
            <rFont val="Tahoma"/>
            <family val="2"/>
          </rPr>
          <t>Esmeralda:</t>
        </r>
        <r>
          <rPr>
            <sz val="9"/>
            <color indexed="81"/>
            <rFont val="Tahoma"/>
            <family val="2"/>
          </rPr>
          <t xml:space="preserve">
MONTO NO COINCIDE EN MIDS 339,060</t>
        </r>
      </text>
    </comment>
    <comment ref="S587" authorId="2" shapeId="0">
      <text>
        <r>
          <rPr>
            <b/>
            <sz val="9"/>
            <color indexed="81"/>
            <rFont val="Tahoma"/>
            <family val="2"/>
          </rPr>
          <t>Esmeralda:</t>
        </r>
        <r>
          <rPr>
            <sz val="9"/>
            <color indexed="81"/>
            <rFont val="Tahoma"/>
            <family val="2"/>
          </rPr>
          <t xml:space="preserve">
MONTO ACTUALIZADO</t>
        </r>
      </text>
    </comment>
    <comment ref="Q648" authorId="2" shapeId="0">
      <text>
        <r>
          <rPr>
            <b/>
            <sz val="9"/>
            <color indexed="81"/>
            <rFont val="Tahoma"/>
            <family val="2"/>
          </rPr>
          <t>Esmeralda:</t>
        </r>
        <r>
          <rPr>
            <sz val="9"/>
            <color indexed="81"/>
            <rFont val="Tahoma"/>
            <family val="2"/>
          </rPr>
          <t xml:space="preserve">
FRACC. CLUB DEPORTIVO</t>
        </r>
      </text>
    </comment>
    <comment ref="Q668" authorId="2" shapeId="0">
      <text>
        <r>
          <rPr>
            <b/>
            <sz val="9"/>
            <color indexed="81"/>
            <rFont val="Tahoma"/>
            <family val="2"/>
          </rPr>
          <t>Esmeralda:</t>
        </r>
        <r>
          <rPr>
            <sz val="9"/>
            <color indexed="81"/>
            <rFont val="Tahoma"/>
            <family val="2"/>
          </rPr>
          <t xml:space="preserve">
ASI ESTÁ REGISTRA EN MIDS
</t>
        </r>
      </text>
    </comment>
    <comment ref="M733" authorId="0" shapeId="0">
      <text>
        <r>
          <rPr>
            <b/>
            <sz val="9"/>
            <color indexed="81"/>
            <rFont val="Tahoma"/>
            <family val="2"/>
          </rPr>
          <t>SUSTITUYE AL MERCADO LA ZAPATA SE SOLICITO ACTA CIRCUNSTANCIADA O JUSTIFICATIVA POR SUSTITUCION DE OBRA</t>
        </r>
      </text>
    </comment>
    <comment ref="M734" authorId="0" shapeId="0">
      <text>
        <r>
          <rPr>
            <b/>
            <sz val="9"/>
            <color indexed="81"/>
            <rFont val="Tahoma"/>
            <family val="2"/>
          </rPr>
          <t>SE SOLICITO ACTA CIRCUNSTANCIADA O JUSTIFICATIVA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POR SUSTITUCION DE OBRA</t>
        </r>
      </text>
    </comment>
  </commentList>
</comments>
</file>

<file path=xl/sharedStrings.xml><?xml version="1.0" encoding="utf-8"?>
<sst xmlns="http://schemas.openxmlformats.org/spreadsheetml/2006/main" count="8427" uniqueCount="2007">
  <si>
    <t>No. DE OBRA</t>
  </si>
  <si>
    <t>FOLIO SIIPSO</t>
  </si>
  <si>
    <t>PROG.MIDS</t>
  </si>
  <si>
    <t>TOTAL ======&gt;</t>
  </si>
  <si>
    <t>AGUA POTABLE</t>
  </si>
  <si>
    <t>AMPLIACION</t>
  </si>
  <si>
    <t>OBRAS PÚBLICAS</t>
  </si>
  <si>
    <t>R2</t>
  </si>
  <si>
    <t>NO</t>
  </si>
  <si>
    <t>POB. AGUA DE PERRO</t>
  </si>
  <si>
    <t>ML</t>
  </si>
  <si>
    <t>SI</t>
  </si>
  <si>
    <t>POB. ESPINALILLO</t>
  </si>
  <si>
    <t>R4</t>
  </si>
  <si>
    <t>POB. KILOMETRO 30</t>
  </si>
  <si>
    <t xml:space="preserve">AMPLIACION DE RED DE AGUA POTABLE EN CALLE PRINCIPAL DRAGOS </t>
  </si>
  <si>
    <t>POB. KILOMETRO 40</t>
  </si>
  <si>
    <t>POB. LA FRONTERA AGUACATILLO</t>
  </si>
  <si>
    <t>R3</t>
  </si>
  <si>
    <t>POB. LAS CHANECAS</t>
  </si>
  <si>
    <t>POB. SALSIPUEDES</t>
  </si>
  <si>
    <t xml:space="preserve">POB. SAN MARTIN EL JOVERO </t>
  </si>
  <si>
    <t>CONSTRUCCION</t>
  </si>
  <si>
    <t>OBRAS PÚBLICAS/CAPAMA</t>
  </si>
  <si>
    <t>Z2</t>
  </si>
  <si>
    <t>Z7</t>
  </si>
  <si>
    <t>Z5</t>
  </si>
  <si>
    <t>COL. LA SABANA</t>
  </si>
  <si>
    <t>COL. LA MAQUINA</t>
  </si>
  <si>
    <t>Z8</t>
  </si>
  <si>
    <t>COL. CAYACO</t>
  </si>
  <si>
    <t>POB. TUNCINGO</t>
  </si>
  <si>
    <t>COL. LA VENTA</t>
  </si>
  <si>
    <t>COL. LLANO LARGO</t>
  </si>
  <si>
    <t>Z1</t>
  </si>
  <si>
    <t>COL. VALLE DE LAS FLORES</t>
  </si>
  <si>
    <t>POB. BARRIO NUEVO DE LOS MUERTOS</t>
  </si>
  <si>
    <t>POB. CACAHUATEPEC</t>
  </si>
  <si>
    <t xml:space="preserve">CONSTRUCCION DE RED DE AGUA POTABLE EN CALLE SIN NOMBRE </t>
  </si>
  <si>
    <t>POB. CANDELILLA (LAS PALMITAS)</t>
  </si>
  <si>
    <t xml:space="preserve">POB. CERRO DE PIEDRA </t>
  </si>
  <si>
    <t>POB. EJIDO NUEVO</t>
  </si>
  <si>
    <t xml:space="preserve">POB. EL ARENAL </t>
  </si>
  <si>
    <t>POB. EL CARRIZO</t>
  </si>
  <si>
    <t>POB. EL CERRITO</t>
  </si>
  <si>
    <t>POB. EL PEDREGOSO</t>
  </si>
  <si>
    <t xml:space="preserve">POB. EL RINCON </t>
  </si>
  <si>
    <t xml:space="preserve">POB. EL SALTO </t>
  </si>
  <si>
    <t>POB. EL VELADERO</t>
  </si>
  <si>
    <t xml:space="preserve">POB. EL ZAPOTE </t>
  </si>
  <si>
    <t>POB. KILOMETRO 22</t>
  </si>
  <si>
    <t>CONSTRUCCION DE RED DE AGUA POTABLE EN ANDADOR EL ROBLE</t>
  </si>
  <si>
    <t>R1</t>
  </si>
  <si>
    <t>POB. KILOMETRO 32</t>
  </si>
  <si>
    <t>CONSTRUCCION DE RED DE AGUA POTABLEN EN ANDADOR LA CAPILLA</t>
  </si>
  <si>
    <t>POB. KILOMETRO 34</t>
  </si>
  <si>
    <t>CONSTRUCCION DE RED DE AGUA POTABLE EN CALLE PASTORA</t>
  </si>
  <si>
    <t>Z3</t>
  </si>
  <si>
    <t>POB. KILOMETRO 48</t>
  </si>
  <si>
    <t>POB. KILOMETRO 39</t>
  </si>
  <si>
    <t>CONSTRUCCION DE RED DE AGUA POTABLE EN CALLE ING. RAÚL REYES ORONA</t>
  </si>
  <si>
    <t>POB. KILOMETRO 42</t>
  </si>
  <si>
    <t>POB. KILOMETRO 45</t>
  </si>
  <si>
    <t xml:space="preserve">POB. LA ESTACION </t>
  </si>
  <si>
    <t>POB. LA PROVIDENCIA</t>
  </si>
  <si>
    <t>CONSTRUCCION DE RED DE AGUA POTABLE EN CALLE BENITO MANRIQUE</t>
  </si>
  <si>
    <t>POB. LA SIERRITA</t>
  </si>
  <si>
    <t>POB. LA TESTARUDA</t>
  </si>
  <si>
    <t>POB. LAS MARIAS</t>
  </si>
  <si>
    <t>POB. LAS PAROTAS</t>
  </si>
  <si>
    <t>POB. LOMAS DE CHAPULTEPEC</t>
  </si>
  <si>
    <t xml:space="preserve">POB. LOMAS DE SAN JUAN </t>
  </si>
  <si>
    <t>POB. LOS LIMONES</t>
  </si>
  <si>
    <t>POB. NICOLAS BRAVO (LA ZANJA DEL TENIENTE)</t>
  </si>
  <si>
    <t>POB. OAXAQUILLAS</t>
  </si>
  <si>
    <t>CONSTRUCCION DE RED DE AGUA POTABLE EN CALLE EMPERADOR CUAUHTEMOC</t>
  </si>
  <si>
    <t xml:space="preserve">POB. ORGANOS DE JUAN R. ESCUDERO </t>
  </si>
  <si>
    <t>CONSTRUCCION DE RED DE AGUA POTABLE  EN CALLE PISTACHE COL. SAN ANTONIO</t>
  </si>
  <si>
    <t xml:space="preserve">POB. PASO TEXCA </t>
  </si>
  <si>
    <t>POB. PLAYONES DE SAN ISIDRO</t>
  </si>
  <si>
    <t>POB. POCHOTLAXCO</t>
  </si>
  <si>
    <t>CONSTRUCCION DE RED DE AGUA POTBLE EN CALLE PRINCIPAL</t>
  </si>
  <si>
    <t>POB. RANCHO LAS MARIAS</t>
  </si>
  <si>
    <t>POB. SABANILLAS</t>
  </si>
  <si>
    <t>POB. SAN ANTONIO</t>
  </si>
  <si>
    <t>POB. SAN ISIDRO GALLINERO</t>
  </si>
  <si>
    <t>POB. SAN JOSE CACAHUATEPEC</t>
  </si>
  <si>
    <t>POB. TASAJERAS</t>
  </si>
  <si>
    <t>POB. TEXCA</t>
  </si>
  <si>
    <t>POB. TRES PALOS</t>
  </si>
  <si>
    <t>POB. XALTIANGUIS</t>
  </si>
  <si>
    <t>CONSTRUCCION DE RED DE AGUA POTABLE EN CALLE ZACATECAS</t>
  </si>
  <si>
    <t>REHABILITACION</t>
  </si>
  <si>
    <t>REHABILITACION DE RED DE AGUA POTABLE EN CALLE FRANCISCO GONZALEZ BOCANEGRA</t>
  </si>
  <si>
    <t>COL. AMPL. ARROYO SECO</t>
  </si>
  <si>
    <t>REHABILITACION DE RED DE AGUA POTABLE EN CALLE EMPACADORA</t>
  </si>
  <si>
    <t>Z6</t>
  </si>
  <si>
    <t>COL. INDUSTRIAL</t>
  </si>
  <si>
    <t>POB. HUAJINTEPEC</t>
  </si>
  <si>
    <t xml:space="preserve">POB. HUAMUCHITOS </t>
  </si>
  <si>
    <t>ACAPULCO</t>
  </si>
  <si>
    <t>PLANTAS POTABILIZADORAS</t>
  </si>
  <si>
    <t xml:space="preserve">COL. LA MAQUINA </t>
  </si>
  <si>
    <t>PLANTA</t>
  </si>
  <si>
    <t>DRENAJE Y LETRINAS</t>
  </si>
  <si>
    <t>AMPLIACION DE DRENAJE SANITARIO DE CALLE 2</t>
  </si>
  <si>
    <t>COL. AMPL. LUIS DONALDO COLOSIO</t>
  </si>
  <si>
    <t>AMPLIACION DE DRENAJE SANITARIO EN CALLE ELADIO PEREZ RENDON</t>
  </si>
  <si>
    <t>AMPLIACION DE DRENAJE SANITARIO EN CALLE 2</t>
  </si>
  <si>
    <t>COL. INDEPENDENCIA</t>
  </si>
  <si>
    <t>CONSTRUCCION DE DRENAJE SANITARIO EN CALLE PERLA</t>
  </si>
  <si>
    <t>Z4</t>
  </si>
  <si>
    <t>COL. 20 DE NOVIEMBRE</t>
  </si>
  <si>
    <t>COL. AGRICOLA</t>
  </si>
  <si>
    <t>COL. ALTOS DE MIRAMAR</t>
  </si>
  <si>
    <t>CONSTRUCCION DE DRENAJE SANITARIO EN ANDADOR CERRADA DE CIRIAN</t>
  </si>
  <si>
    <t>COL. AMPL. LOS LIRIOS</t>
  </si>
  <si>
    <t>COL. AMPL. MIGUEL DE LA MADRID</t>
  </si>
  <si>
    <t xml:space="preserve">COL. ARROYO SECO </t>
  </si>
  <si>
    <t>CONSTRUCCION DE DRENAJE SANITARIO EN CALLE AÑO NUEVO</t>
  </si>
  <si>
    <t>COL. BETANIA</t>
  </si>
  <si>
    <t>CONSTRUCCION DE DRENAJE SANITARIO EN CALLE REFORMA AGRARIA</t>
  </si>
  <si>
    <t>COL. CD. RENACIMIENTO</t>
  </si>
  <si>
    <t>CONSTRUCCION DE DRENAJE SANITARIO EN CALLE OZTUMA</t>
  </si>
  <si>
    <t xml:space="preserve">COL. CERRITO DE LA LAGUNA </t>
  </si>
  <si>
    <t xml:space="preserve">COL. CUMBRES DE LLANO LARGO </t>
  </si>
  <si>
    <t>CONSTRUCCION DE DRENAJE SANITARIO EN ANDADOR JACARANDAS</t>
  </si>
  <si>
    <t>CONSTRUCCION DE DRENAJE SANITARIO EN AV. DE LA CAÑADA ESQUINA CON CALLE ROBLES</t>
  </si>
  <si>
    <t>COL. ECOLOGISTA</t>
  </si>
  <si>
    <t xml:space="preserve">CONSTRUCCION DE DRENAJE SANITARIO EN CALLE CELERINO PELAEZ </t>
  </si>
  <si>
    <t>COL. EL PRI</t>
  </si>
  <si>
    <t>CONSTRUCCION DE DE DRENAJE SANITARIO EN CALLE MIGUEL HIDALGO</t>
  </si>
  <si>
    <t>COL. EL TANQUE</t>
  </si>
  <si>
    <t xml:space="preserve">COL. EMILIANO ZAPATA </t>
  </si>
  <si>
    <t>CONSTRUCCION DE DRENAJE SANITARIO EN AVENIDA EL QUEMADO ESQUINA CALLE 9</t>
  </si>
  <si>
    <t>COL. ESMERALDA</t>
  </si>
  <si>
    <t>COL. HEROES DE GUERRERO</t>
  </si>
  <si>
    <t>CONSTRUCCION DE DRENAJE SANITARIO EN CALLE CERRADA PROGRESO</t>
  </si>
  <si>
    <t xml:space="preserve">COL. IGNACIO MANUEL ALTAMIRANO </t>
  </si>
  <si>
    <t>CONSTRUCCION DE DRENAJE SANITARIO EN CALLEJON DEL BESO</t>
  </si>
  <si>
    <t>COL. JOSE LOPEZ PORTILLO</t>
  </si>
  <si>
    <t>CONSTRUCCION DE DRENAJE SANITARIO EN CALLE JOSE MARIA MORELOS</t>
  </si>
  <si>
    <t>COL. JOSE MARIA IZAZAGA</t>
  </si>
  <si>
    <t>CONSTRUCCION DE DRENAJE SANITARIO EN CALLE LAS FLORES</t>
  </si>
  <si>
    <t xml:space="preserve">COL. LA ESPERANZA </t>
  </si>
  <si>
    <t>COL. MARTIRES DE CUILAPA</t>
  </si>
  <si>
    <t>CONSTRUCCION DE DRENAJE SANITARIO EN ANDADOR LEONA VICARIO</t>
  </si>
  <si>
    <t>COL. MIGUEL DE LA MADRID</t>
  </si>
  <si>
    <t>CONSTRUCCION DE DRENAJE SANITARIO EN CALLE 5 DE MAYO</t>
  </si>
  <si>
    <t>COL. NIÑOS HEROES</t>
  </si>
  <si>
    <t>COL. NABOR OJEDA</t>
  </si>
  <si>
    <t>COL. NUEVA GENERACION</t>
  </si>
  <si>
    <t>COL. PLAN DE AYUTLA</t>
  </si>
  <si>
    <t xml:space="preserve">COL. PUNTA GORDA </t>
  </si>
  <si>
    <t>COL. SIMON BOLIVAR</t>
  </si>
  <si>
    <t>CONSTRUCCION DE DRENAJE SANITARIO DE CALLE BATALLA DE BOYACA</t>
  </si>
  <si>
    <t>COL. VICENTE GUERRERO</t>
  </si>
  <si>
    <t>FRACC. MAGALLANES</t>
  </si>
  <si>
    <t>POB. CARABALI</t>
  </si>
  <si>
    <t xml:space="preserve">CONSTRUCCION DE AULA EN PREPARATORIA POPULAR EMILIANO ZAPATA </t>
  </si>
  <si>
    <t xml:space="preserve">POB. DOS ARROYOS </t>
  </si>
  <si>
    <t>CONSTRUCCION DE DRENAJE SANITARIO EN CALLE 2, COL. AGUILAS DEL SUR</t>
  </si>
  <si>
    <t xml:space="preserve">POB. LLANO LARGO </t>
  </si>
  <si>
    <t>CONSTRUCCION DE DRENAJE SANITARIO EN CALLE SIN NOMBRE COL. LOS PINGUINOS</t>
  </si>
  <si>
    <t>POB. LOS ÓRGANOS DE SAN AGUSTIN EL QUEMADO</t>
  </si>
  <si>
    <t>CONSTRUCCION DE DRENAJE SANITARIO EN ANDADOR SIN NOMBRE ENTRE CALLE AMADO NERVO Y CALLE BEETHOVEN COL. REFORMA AGRARIA</t>
  </si>
  <si>
    <t xml:space="preserve">POB. PIE DE LA CUESTA </t>
  </si>
  <si>
    <t xml:space="preserve">CONSTRUCCION DE DRENAJE SANITARIO EN AND.LOS COCOS </t>
  </si>
  <si>
    <t>POB. SAN ISIDRO</t>
  </si>
  <si>
    <t xml:space="preserve">POB. SAN PEDRO LAS PLAYAS </t>
  </si>
  <si>
    <t>CONSTRUCCIÓN DE DRENAJE SANITARIO EN CALLE CERRADA VICENTE GUERRERO</t>
  </si>
  <si>
    <t>UNIDAD HAB. PLACIDO DOMINGO COL. LA VENTA</t>
  </si>
  <si>
    <t>REHABILITACION DE DRENAJE SANITARIO EN CALLE ARTEAGA</t>
  </si>
  <si>
    <t>COL. AMPL. LAS PAROTAS</t>
  </si>
  <si>
    <t>COL. CONSTITUYENTES</t>
  </si>
  <si>
    <t>COL. EMILIANO ZAPATA</t>
  </si>
  <si>
    <t>REHABILITACION DE DRENAJE SANITARIO EN CALLE BENITO JUÁREZ</t>
  </si>
  <si>
    <t>COL. GUADALUPE VICTORIA</t>
  </si>
  <si>
    <t>REHABILITACION DE DRENAJE SANITARIO EN ANDADOR MANGOS</t>
  </si>
  <si>
    <t>COL. HUERTAS DE SANTA ELENA</t>
  </si>
  <si>
    <t>REHABILITACIÓN DE DRENAJE SANITARIO EN CALLE FUNDADOR</t>
  </si>
  <si>
    <t>COL. PALMA SOLA</t>
  </si>
  <si>
    <t>MAQUINARIA PESADA</t>
  </si>
  <si>
    <t>M2</t>
  </si>
  <si>
    <t>ALCANTARILLADO</t>
  </si>
  <si>
    <t>REHABILITACION DE RED E ALCANTARILLADO SANITARIO EN AVENIDA 16 DE SEPTIEMBRE</t>
  </si>
  <si>
    <t>ACAPULCO DE JUAREZ</t>
  </si>
  <si>
    <t>PLANTAS DE TRATAMIENTO</t>
  </si>
  <si>
    <t>MEJORAMIENTO DE PLANTA DE TRATAMIENTO DE AGUAS RESIDUALES "MIRAMAR"</t>
  </si>
  <si>
    <t>COL. MIRAMAR</t>
  </si>
  <si>
    <t>INFRAESTRUCTURA BÁSICA DEL SECTOR EDUCATIVO</t>
  </si>
  <si>
    <t>PREESCOLAR</t>
  </si>
  <si>
    <t>INFRAESTRUCTURA BASICA DEL SECTOR EDUCATIVO</t>
  </si>
  <si>
    <t>AULAS</t>
  </si>
  <si>
    <t>COL. 5 DE MAYO</t>
  </si>
  <si>
    <t>MANTENIMIENTO</t>
  </si>
  <si>
    <t>COL. ALBORADA CARDENISTA</t>
  </si>
  <si>
    <t>MANTENIMIENTO DE BARDA PERIMETRAL EN J.N. "CATALINA ALVAREZ"</t>
  </si>
  <si>
    <t>COL. INSURGENTES</t>
  </si>
  <si>
    <t>MANTENIMIENTO DE SANITARIOS EN JARDIN DE NIÑOS FEDERICO FROEBEL</t>
  </si>
  <si>
    <t>SANITARIOS</t>
  </si>
  <si>
    <t>COL. LIBERTADORES</t>
  </si>
  <si>
    <t>POB. GARRAPATAS</t>
  </si>
  <si>
    <t xml:space="preserve">CONSTRUCCION DE AULA EN  JARDIN DE NIÑOS   "JOSE MARIA MORELOS Y PAVON" </t>
  </si>
  <si>
    <t xml:space="preserve">CONSTRUCCION DE AULA EN  JARDIN DE NIÑOS   "JOSE MARIA MARROQUI" </t>
  </si>
  <si>
    <t>POB. PIEDRA IMAN</t>
  </si>
  <si>
    <t>CONSTRUCCION DE BARDA PERIMETRAL EN JARDIN DE NIÑOS  "MARIA MONTESSORI"</t>
  </si>
  <si>
    <t>POB. PUEBLO MADERO (EL PLAYON)</t>
  </si>
  <si>
    <t>PRIMARIA</t>
  </si>
  <si>
    <t>CONSTRUCCION DE AULA EN ESC.PRIM. JESUS REYES HEROLES</t>
  </si>
  <si>
    <t>COL. AMALIA SOLORZANO</t>
  </si>
  <si>
    <t xml:space="preserve">CONSTRUCCION DE  AULA EN ESC. PRIM. FRANCISCO PEREZ RIOS </t>
  </si>
  <si>
    <t>COL. ELECTRICISTAS</t>
  </si>
  <si>
    <t>CONSTRUCION DE COMEDOR ESCOLAR EN ESC. PRIM. "VICENTE GUERRERO SALDAÑA"</t>
  </si>
  <si>
    <t>MEJORAMIENTO</t>
  </si>
  <si>
    <t>COL. LIBERTAD</t>
  </si>
  <si>
    <t>CONSTRUCCION DE SANITARIOS EN ESC. PRIM. "FERNANDO MONTES DE OCA"</t>
  </si>
  <si>
    <t>MANTENIMIENTO DE SANITARIOS EN ESC. PRIM. BILINGÜE CUITLAHUAC</t>
  </si>
  <si>
    <t>CONSTRUCCION DE SANITARIOS  EN ESC. PRM. "AQUILES SERDAN"</t>
  </si>
  <si>
    <t>COL. PRADERAS DE COSTA AZUL</t>
  </si>
  <si>
    <t>CONSTRUCCION DE SANITARIOS EN ESC. PRIM. VESP. NACIONES UNIDAS</t>
  </si>
  <si>
    <t>MANTENIMIENTO DE BARDA PERIMETRAL EN ESC. PRIM. PORFIRIO DIAZ</t>
  </si>
  <si>
    <t>SECUNDARIA</t>
  </si>
  <si>
    <t>CONSTRUCCION DE CANCHA DEPORTIVA A EN ESC. SEC. TEC. 280</t>
  </si>
  <si>
    <t xml:space="preserve">PREPARATORIA </t>
  </si>
  <si>
    <t>COL. POSTAL</t>
  </si>
  <si>
    <t>POB. SAN PEDRO CACAHUATEPEC</t>
  </si>
  <si>
    <t>TECHADOS</t>
  </si>
  <si>
    <t>CONSTRUCCION DE TECHADO EN CANCHA EN JARDIN DE NIÑOS MAKARENKO</t>
  </si>
  <si>
    <t>COL. CUMBRES DE LLANO LARGO</t>
  </si>
  <si>
    <t>CONSTRUCCION DE TECHADO EN CANCHA DE USOS MULTIPLES EN JARDIN DE NIÑOS JAIME TORRES BODET</t>
  </si>
  <si>
    <t>COL. HEROES DE GUERRER0</t>
  </si>
  <si>
    <t>CONSTRUCCION DE TECHADO EN CANCHA EN JARDIN DE NIÑOS VICENTE GUERRERO</t>
  </si>
  <si>
    <t>POB. AGUAS CALIENTES</t>
  </si>
  <si>
    <t>CONSTRUCCION DE TECHADO EN ESC. PRIM. "THOMAS ALVA EDISON"</t>
  </si>
  <si>
    <t>COL. AMPL. LLANO LARGO</t>
  </si>
  <si>
    <t>CONSTRUCCION DE TECHADO EN CANCHA EN ESC. SEC. GRAL. BENITO JUAREZ</t>
  </si>
  <si>
    <t>COL. LA NAVIDAD</t>
  </si>
  <si>
    <t>CONSTRUCCION DE TECHADO EN ESC. PRIM. FERNANDO MONTES DE OCA</t>
  </si>
  <si>
    <t>CONSTRUCCION DE TECHADO EN CANCHA EN ESC. PRIM. "NICOLAS BRAVO"</t>
  </si>
  <si>
    <t>COL. PACÍFICO</t>
  </si>
  <si>
    <t>CONSTRUCCION DE TECHADO EN E.P. FED. MORELOS"</t>
  </si>
  <si>
    <t>COL. PUERTO MARQUÉS</t>
  </si>
  <si>
    <t>POB. EL PELILLO</t>
  </si>
  <si>
    <t>POB. LA ARENA</t>
  </si>
  <si>
    <t>CONSTRUCCION DE TECHADO EN CANCHA EN ESC. PRIM.  EMPERADOR CUAUHTEMOC</t>
  </si>
  <si>
    <t>COL. HERMENEGILDO GALEANA</t>
  </si>
  <si>
    <t>CONSTRUCCION DE  TECHADO EN ESC. SEC. FEDERAL No. 2 JESUS MASTACHE ROMÁN</t>
  </si>
  <si>
    <t>COL. MORELOS</t>
  </si>
  <si>
    <t>CONSTRUCCION DE TECHADO EN ESC. TELESECUNDARIA "16 DE SEPTIEMBRE</t>
  </si>
  <si>
    <t>POB. EL BEJUCO</t>
  </si>
  <si>
    <t>CONSTRUCCION DE TECHADO EN EN ESC. TELESECUNDARIA "ANTONIA NAVA DE CATALAN"</t>
  </si>
  <si>
    <t>POB. PROGRESO DE CACAHUATEPEC</t>
  </si>
  <si>
    <t>CONSTRUCCION DE TECHADO EN CANCHA EN COBACH PLANTEL 2</t>
  </si>
  <si>
    <t>COL. CAÑADA DE LOS AMATES</t>
  </si>
  <si>
    <t>POB. AMATEPEC</t>
  </si>
  <si>
    <t>MEJORAMIENTO DE AULAS</t>
  </si>
  <si>
    <t>SEDESOL</t>
  </si>
  <si>
    <t>COL. RUFFO FIGUEROA</t>
  </si>
  <si>
    <t>COL. AMIN ZARUR MENES</t>
  </si>
  <si>
    <t>COL. BUROCRATAS</t>
  </si>
  <si>
    <t>COL. FRANCISCO VILLA</t>
  </si>
  <si>
    <t>COL. IZAZAGA</t>
  </si>
  <si>
    <t>COL. LOMA BONITA</t>
  </si>
  <si>
    <t>POB.  XALTIANGUIS</t>
  </si>
  <si>
    <t>POB. LAS JOYAS</t>
  </si>
  <si>
    <t>MEJORAMIENTO DE AULAS EN "JARDÍN DE NIÑOS MOZART"</t>
  </si>
  <si>
    <t>POB. PLAN DE LOS AMATES</t>
  </si>
  <si>
    <t>COL. ALTA LAJA</t>
  </si>
  <si>
    <t>COL. CENTRO</t>
  </si>
  <si>
    <t xml:space="preserve">COL. CENTRO </t>
  </si>
  <si>
    <t>FRACC. LIBERTADORES</t>
  </si>
  <si>
    <t>COL. ICACOS</t>
  </si>
  <si>
    <t>COL. LA PROVIDENCIA</t>
  </si>
  <si>
    <t>COL. LAS CRUCES</t>
  </si>
  <si>
    <t xml:space="preserve">COL. LEYES DE REFORMA </t>
  </si>
  <si>
    <t>COL. PROGRESO</t>
  </si>
  <si>
    <t>MEJORAMIENTO DE AULAS EN ESCUELAS "ESC. PRIM. URB. VESP. AÑO DE JUAREZ"</t>
  </si>
  <si>
    <t>FRACC. SIMÓN BOLIVAR</t>
  </si>
  <si>
    <t>POB. DOS ARROYOS</t>
  </si>
  <si>
    <t>POB. EL QUEMADO</t>
  </si>
  <si>
    <t>POB. LOMAS DE SAN JUAN</t>
  </si>
  <si>
    <t>POB. LOMAS DEL AIRE</t>
  </si>
  <si>
    <t>POB. PIE DE LA CUESTA</t>
  </si>
  <si>
    <t>POB. SAN ANDRES PLAYA ENCANTADA</t>
  </si>
  <si>
    <t>CD. RENACIMIENTO</t>
  </si>
  <si>
    <t>COL. ALIANZA POPULAR</t>
  </si>
  <si>
    <t>COL. LA LAJA</t>
  </si>
  <si>
    <t>COL. LA LIBERTAD</t>
  </si>
  <si>
    <t>COL. SINAI</t>
  </si>
  <si>
    <t>POB. APANHUAC</t>
  </si>
  <si>
    <t>POB. ORGANOS DE JUAN R. ESCUDERO</t>
  </si>
  <si>
    <t>POB. PABLO GALEANA</t>
  </si>
  <si>
    <t>UNIDAD HAB. REAL HACIENDA</t>
  </si>
  <si>
    <t>COL. SIMÓN BOLÍVAR</t>
  </si>
  <si>
    <t>COL. JARDÍN AZTECA</t>
  </si>
  <si>
    <t>U. HAB. EL COLOSO</t>
  </si>
  <si>
    <t>U. HAB. VICENTE GUERRERO</t>
  </si>
  <si>
    <t>ELECTRIFICACION</t>
  </si>
  <si>
    <t>ALUMBRADO PÚBLICO</t>
  </si>
  <si>
    <t>AMPLIACIÓN DE RED DE ENERGIA ELECTRICA EN LA CALLE MAR DE SALOMON, MAR ADAKAN Y MAR EGEO</t>
  </si>
  <si>
    <t xml:space="preserve"> COL. BICENTENARIO DE SAN AGUSTIN</t>
  </si>
  <si>
    <t>VIVIENDAS</t>
  </si>
  <si>
    <t>MANTENIMIENTO Y REHABILITACION DE RED DE ENERGIA ELECTRICA  POB. EL PEDREGOSO PARTE ALTA ETAPA 1</t>
  </si>
  <si>
    <t xml:space="preserve"> POB. EL PEDREGOSO</t>
  </si>
  <si>
    <t>MANTENIMIENTO Y REHABILITACION DE RED DE ENERGIA ELECTRICA COL EL POCHOTE ETAPA 1</t>
  </si>
  <si>
    <t>AMPLIACION DE RED DE ENERGIA ELECTRICA, EN CALLE COPACABANA</t>
  </si>
  <si>
    <t>COL. LA POZA</t>
  </si>
  <si>
    <t>MANTENIMIENTO Y REHABILITACION DE RED DE ENERGIA ELECTRICA EN AND. MIGUEL HIDALGO</t>
  </si>
  <si>
    <t>COL. LA VILLITA PALMA SOLA</t>
  </si>
  <si>
    <t>AMPLIACIÓN DE RED DE ENERGIA ELECTRICA COL. LOS PINGUINOS SECC. A</t>
  </si>
  <si>
    <t>COL. LOS PINGUINOS</t>
  </si>
  <si>
    <t>MANTENIMIENTO Y REHABILITACION DE RED DE ENERGIA ELECTRICA COL. MARTIRES DEL 68 ETAPA 1</t>
  </si>
  <si>
    <t>COL. MARTIRES DEL 68</t>
  </si>
  <si>
    <t>MANTENIMIENTO Y REHABILITACION DE RED DE ENERGIA ELECTRICA</t>
  </si>
  <si>
    <t>AMPLIACION DE RED DE ENERGIA ELECTRICA  CALLE RICARDO FLORES, AND TULIPANES, AND LOS AMATES</t>
  </si>
  <si>
    <t>COL. SAN ISIDRO</t>
  </si>
  <si>
    <t>MANTENIMIENTO Y REHABILITACION DE RED DE ENERGIA ELECTRICA POB. AMATILLO ETAPA 1</t>
  </si>
  <si>
    <t>POB. AMATILLO</t>
  </si>
  <si>
    <t xml:space="preserve">AMPLIACIÓN DE RED DE ENERGIA ELECTRICA </t>
  </si>
  <si>
    <t xml:space="preserve">AMPLIACIÓN DE RED DE ENERGIA ELECTRICA EN LA CALLE HACIA SECUNDARIA 187 Y CALLE HACIA KINDER, </t>
  </si>
  <si>
    <t>POB. COL. GUERRERO (LOS GUAJES)</t>
  </si>
  <si>
    <t>MANTENIMIENTO Y REHABILITACIÓN DE RED DE ENERGIA ELECTRICA EN LA COL. AGUILAS DEL SUR AND. OBSEURA POB. EL PEDREGOSO</t>
  </si>
  <si>
    <t>MANTENIMIENTO Y REHABILITACION DE RED DE ENERGIA ELECTRICA EN AND. PUESTA DEL SOL  POB. EL PEDREGOSO</t>
  </si>
  <si>
    <t>MANTENIMIENTO Y REHABILITACION DE RED DE ENERGIA ELECTRICA EN LA COL. AGUILAS DEL SUR CALLE DEL FUTBOL POB. EL PEDREGOSO</t>
  </si>
  <si>
    <t>POB. EL PEDREGOSO PARTE ALTA</t>
  </si>
  <si>
    <t>AMPLIACIÓN DE RED DE ENERGIA ELECTRICA EN LA CALLE HACIA EL PANTEON Y CALLE SECUNDARIA</t>
  </si>
  <si>
    <t>POB. HUAMUCHITOS</t>
  </si>
  <si>
    <t>AMPLIACIÓN DE RED DE ENERGIA ELECTRICA EN LA AV. ING. MIGUEL ANGEL RODRIGUEZ ROSAS, CALLE AMPLIACION SANTA CRUZ</t>
  </si>
  <si>
    <t>INFRAESTRUCTURA PARA LA SALUD</t>
  </si>
  <si>
    <t>CENTROS DE SALUD</t>
  </si>
  <si>
    <t>URBANIZACION</t>
  </si>
  <si>
    <t>PAVIMENTACION</t>
  </si>
  <si>
    <t>PAVIMENTACION DE CALLE JAMAICA ENTRONQUE CON CALLE VICENTE GUERRERO</t>
  </si>
  <si>
    <t xml:space="preserve">COL. 5 DE MAYO </t>
  </si>
  <si>
    <t>PAVIMENTACION DE CALLE LAZARO CARDENAS</t>
  </si>
  <si>
    <t>PAVIMENTACION DE ANDADOR JUAN N. ALVAREZ</t>
  </si>
  <si>
    <t>PAVIMENTACION DE  CALLE EMILIANO ZAPATA</t>
  </si>
  <si>
    <t>COL. ALFREDO V.BONFIL</t>
  </si>
  <si>
    <t>PAVIMENTACION DE CALLE GENARO PALMA</t>
  </si>
  <si>
    <t>PAVIMENTACION DE ANDADOR PLATANAR</t>
  </si>
  <si>
    <t>PAVIMENTACIÓN DE CALLE CIRUELO</t>
  </si>
  <si>
    <t>COL. AMPL. LA MICA</t>
  </si>
  <si>
    <t>PAVIMENTACION DE CALLE BENITO JUAREZ</t>
  </si>
  <si>
    <t xml:space="preserve">COL. AMPL. LA MICA </t>
  </si>
  <si>
    <t>PAVIMENTACION CALLE JOSE GUADALUPE VICTORIA</t>
  </si>
  <si>
    <t>PAVIMENTACION DE AVENIDA JUAN R. ESCUDERO</t>
  </si>
  <si>
    <t>COL. BARRIO NUEVO DE LA VENTA</t>
  </si>
  <si>
    <t>PAVIMENTACION DE CALLE CRISTOBAL COLON ENTRONQUE CON CALLE BUGAMBILIA</t>
  </si>
  <si>
    <t>COL. CAMINO AL CIELO</t>
  </si>
  <si>
    <t>PAVIMENTACION DE ANDADOR CAPIRE</t>
  </si>
  <si>
    <t>PAVIMENTACION DE CALLE PALMAS</t>
  </si>
  <si>
    <t>COL. CHINAMECA</t>
  </si>
  <si>
    <t>PAVIMENTACION DE CALLE EJIDATARIOS</t>
  </si>
  <si>
    <t>PAVIMENTACION DE CALLE LIMONCITOS</t>
  </si>
  <si>
    <t>PAVIMENTACION DE CALLE TIBURON</t>
  </si>
  <si>
    <t>COL. EX CAMPO DE TIRO</t>
  </si>
  <si>
    <t>PAVIMENTACION DE ANDADOR 92</t>
  </si>
  <si>
    <t>COL. FRANCISCO RUIZ MASSIEU</t>
  </si>
  <si>
    <t>PAVIMENTACION DE CALLE 4</t>
  </si>
  <si>
    <t>COL. FUERZA AEREA</t>
  </si>
  <si>
    <t xml:space="preserve">COL. GENARO VAZQUEZ </t>
  </si>
  <si>
    <t>PAVIMENTACION DE CALLE XOCHILT</t>
  </si>
  <si>
    <t>COL. GRACIANO SANCHEZ</t>
  </si>
  <si>
    <t>PAVIMENTACION DE ANDADOR PARAISO</t>
  </si>
  <si>
    <t>PAVIMENTACION DE CALLE ISOBARICA</t>
  </si>
  <si>
    <t>COL. JARDÍN MANGOS</t>
  </si>
  <si>
    <t>PAVIMENTACION DE CALLE HIDALGO</t>
  </si>
  <si>
    <t xml:space="preserve">COL. JOSE LOPEZ PORTILLO </t>
  </si>
  <si>
    <t>PAVIMENTACION DE CALLE PRINCIPAL RIVERA DEL RÍO</t>
  </si>
  <si>
    <t>COL. LA FRONTERA</t>
  </si>
  <si>
    <t>PAVIMENTACION DE CALLE REFORMA</t>
  </si>
  <si>
    <t>PAVIMENTACION DE ANDADOR ALLENDE</t>
  </si>
  <si>
    <t>COL. LA MIRA</t>
  </si>
  <si>
    <t>PAVIMENTACION DE ANDADOR AGUSTIN RENDON</t>
  </si>
  <si>
    <t>PAVIMENTACION DE CALLE GIRASOLES</t>
  </si>
  <si>
    <t>COL. LOMAS VERDES</t>
  </si>
  <si>
    <t>PAVIMENTACION DE ANDADOR GIRASOLES</t>
  </si>
  <si>
    <t>COL. MARGARITA DE GORTARI</t>
  </si>
  <si>
    <t>COL. MELCHOR OCAMPO</t>
  </si>
  <si>
    <t>PAVIMENTACION DE CALLE OCTAVIO PAZ ENTRONQUE CON CALLE PAROTAS</t>
  </si>
  <si>
    <t>COL. MIRADOR COLOSO</t>
  </si>
  <si>
    <t>PAVIMENTACION DE CALLE 20 DE MARZO</t>
  </si>
  <si>
    <t>PAVIMENTACION DE CALLE CERRADA UNIVERSIDAD</t>
  </si>
  <si>
    <t>COL. MOZIMBA</t>
  </si>
  <si>
    <t xml:space="preserve">COL. NAVIDAD DE LLANO LARGO </t>
  </si>
  <si>
    <t>PAVIMENTACION DE CALLE LAS PAROTAS</t>
  </si>
  <si>
    <t xml:space="preserve">PAVIMENTACION DE ANDADOR CIPRES </t>
  </si>
  <si>
    <t>COL. NAVIDAD DE LLANO LARGO</t>
  </si>
  <si>
    <t xml:space="preserve">PAVIMENTACION DE  ANDADOR JERUSALEN </t>
  </si>
  <si>
    <t xml:space="preserve">COL. NUEVA JERUSALEN </t>
  </si>
  <si>
    <t>PAVIMENTACION DE CALLE CONSTITUCION</t>
  </si>
  <si>
    <t>COL. NUEVA LUZ</t>
  </si>
  <si>
    <t>PAVIMENTACION DE ANDADOR 1</t>
  </si>
  <si>
    <t>COL. NUEVO PUERTO MARQUEZ</t>
  </si>
  <si>
    <t>PAVIMENTACION DE ANDADOR MIGUEL HIDALGO ESQUINA CON CALLE 3</t>
  </si>
  <si>
    <t>PAVIMENTACION DE CALLE DRAGOS</t>
  </si>
  <si>
    <t>PAVIMENTACION DE CALLE RIVERA</t>
  </si>
  <si>
    <t>COL. PALMA SOLA SECTOR FOVISSSTE</t>
  </si>
  <si>
    <t>PAVIMENTACION DE CALLE REFORMA AGRARIA</t>
  </si>
  <si>
    <t>COL. PARAISO</t>
  </si>
  <si>
    <t>PAVIMENTACION DE CALLE 5 DE MAYO</t>
  </si>
  <si>
    <t>COL. PIEDRA ROJA</t>
  </si>
  <si>
    <t>PAVIMENTACION DE CALLE FRANCISCO VILLA</t>
  </si>
  <si>
    <t>PAVIMENTACION DE CALLE MAR CASPIO</t>
  </si>
  <si>
    <t xml:space="preserve">COL. RICARDO FLORES MAGON </t>
  </si>
  <si>
    <t>PAVIMENTACION DE ANDADOR PRIVADA MARAVILLA</t>
  </si>
  <si>
    <t>COL. UNIDOS POR GUERRERO</t>
  </si>
  <si>
    <t>PAVIMENTACION DE CALLE BALTAZAR LEYVA MANCILLA</t>
  </si>
  <si>
    <t>PAVIMENTACION DE ANDADOR LAS CRUCES</t>
  </si>
  <si>
    <t>PAVIMENTACION DE ANDADOR DE LAS ROSAS</t>
  </si>
  <si>
    <t>COL. VILLA DE LAS FLORES</t>
  </si>
  <si>
    <t xml:space="preserve">PAVIMENTACION DE CALLE SIN NOMBRE  </t>
  </si>
  <si>
    <t>COL. VILLA GUERRERO</t>
  </si>
  <si>
    <t>PAVIMENTACION DE CALLE 16 DE JULIO</t>
  </si>
  <si>
    <t>COL. VOZ DE LA MONTAÑA</t>
  </si>
  <si>
    <t>PAVIMENTACION DE CALLE PIEDRA PICUDA</t>
  </si>
  <si>
    <t>FRACC. FARALLON</t>
  </si>
  <si>
    <t>PAVIMENTACION DE CALLE LA CIMA</t>
  </si>
  <si>
    <t>FRACC. LAS PLAYAS</t>
  </si>
  <si>
    <t>PAVIMENTACION DE CALLE PRINCIPAL</t>
  </si>
  <si>
    <t>POB. 6 DE AGOSTO</t>
  </si>
  <si>
    <t>POB. APALANI</t>
  </si>
  <si>
    <t xml:space="preserve">PAVIMENTACION DE  CALLE SIN NOMBRE </t>
  </si>
  <si>
    <t>POB. BELLA VISTA PAPAGAYO</t>
  </si>
  <si>
    <t xml:space="preserve">PAVIMENTACION CALLE PRINCIPAL </t>
  </si>
  <si>
    <t>POB. CABEZA DE TIGRE</t>
  </si>
  <si>
    <t>PAVIMENTACION DE CALLE PRINCIPAL ENTRE LA IGLESIA Y LA ESC. PRIM 24 DE OCTUBRE</t>
  </si>
  <si>
    <t>POB. CRUCES DE CACAHUATEPEC</t>
  </si>
  <si>
    <t>PAVIMENTACION DE CALLE RUMBO AL CENTRO DE SALUD</t>
  </si>
  <si>
    <t xml:space="preserve">PAVIMENTACION DE CALLE PRINCIPAL </t>
  </si>
  <si>
    <t xml:space="preserve">POB. EL CANTON </t>
  </si>
  <si>
    <t>PAVIMENTACION DE CALLE JOSEFA ORTIZ DE DOMINGUEZ</t>
  </si>
  <si>
    <t xml:space="preserve">POB. EL METLAPIL </t>
  </si>
  <si>
    <t>PAVIMENTACION DE CALLE GUADALUPE VICTORIA COL. GUADALUPE VICTORIA</t>
  </si>
  <si>
    <t>PAVIMENTACION DE CALLE BARRIO NUEVO</t>
  </si>
  <si>
    <t xml:space="preserve">POB. LAS OLLITAS </t>
  </si>
  <si>
    <t>POB. LAS TORTOLITAS</t>
  </si>
  <si>
    <t>PAVIMENTACION DE CALLE QUE VA HACIA EL PANTEON</t>
  </si>
  <si>
    <t>PAVIMENTACION DE CALLE TUXPAN</t>
  </si>
  <si>
    <t>PAVIMENTACION DE CALLE CATARINO VINALAY</t>
  </si>
  <si>
    <t>PAVIMENTACION DE CALLE SIN NOMBRE RUMBO AL JARDÍN DE NIÑOS</t>
  </si>
  <si>
    <t xml:space="preserve">PAVIMENTACION DE CALLE RICARDO FLORES MAGON </t>
  </si>
  <si>
    <t xml:space="preserve">POB. SAN JOSE </t>
  </si>
  <si>
    <t>PAVIMENTACION DE CALLE DEL CORREO</t>
  </si>
  <si>
    <t>PAVIMENTACION DE  CALLE SANTA CRUZ</t>
  </si>
  <si>
    <t>POB. XOLAPA</t>
  </si>
  <si>
    <t>U. HAB. VILLA SOL</t>
  </si>
  <si>
    <t>FRACCIONAMIENTO HORNOS</t>
  </si>
  <si>
    <t>COL. BELLA VISTA</t>
  </si>
  <si>
    <t>COL. HOGAR MODERNO</t>
  </si>
  <si>
    <t>COL. JARDIN AZTECA</t>
  </si>
  <si>
    <t>COL. LA FABRICA</t>
  </si>
  <si>
    <t>FRACC. COSTA AZUL</t>
  </si>
  <si>
    <t>FRACC. MOZIMBA</t>
  </si>
  <si>
    <t>FRACC. HORNOS INSURGENTES</t>
  </si>
  <si>
    <t>POB. LLANO LARGO</t>
  </si>
  <si>
    <t>U. HAB INFONAVIT ALTA PROGRESO</t>
  </si>
  <si>
    <t>U. HAB. ADOLFO LOPEZ MATEOS</t>
  </si>
  <si>
    <t>COL. GARITA</t>
  </si>
  <si>
    <t>COL. JARDIN MANGOS</t>
  </si>
  <si>
    <t>COL. JARDIN PALMAS</t>
  </si>
  <si>
    <t>COL. JUAN R. ESCUDERO</t>
  </si>
  <si>
    <t>COL. LAS CRUCITAS</t>
  </si>
  <si>
    <t>COL. SECTOR 6</t>
  </si>
  <si>
    <t>COL. VISTA ALEGRE</t>
  </si>
  <si>
    <t>U. HAB. ALTA PROGRESO</t>
  </si>
  <si>
    <t>PUENTE VEHICULAR</t>
  </si>
  <si>
    <t>CONSTRUCCIÓN DE PUENTE VEHICULAR UBICADO EN LA INTERSECCIÓN DE LAS CALLES EJIDO Y CONSTITUYENTES.</t>
  </si>
  <si>
    <t>M3</t>
  </si>
  <si>
    <t>ALUMBRADO PUBLICO</t>
  </si>
  <si>
    <t>REHABILITACION INTEGRAL DE LA RED DE ALUMBRADO PUBLICO TRAMO DE LA CALLE BRASIL A LA SEC. TEC. No. 1, AV. ADOLFO RUIZ CORTINEZ</t>
  </si>
  <si>
    <t xml:space="preserve"> COL. BOCAMAR </t>
  </si>
  <si>
    <t>METROS LINEALES</t>
  </si>
  <si>
    <t xml:space="preserve">REHABILITACION INTEGRAL DE LA RED DE ALUMBRADO PUBLICO TRAMO DE LA SEC. TEC. No. 1 A LA CALLE REFORMA </t>
  </si>
  <si>
    <t xml:space="preserve"> COL. MORELOS</t>
  </si>
  <si>
    <t>REHABILITACION INTEGRAL DE LA RED DE ALUMBRADO PUBLICO TRAMO DE LA CALLE DEL HUAMUCHIL A LA ENTRADA DEL MACROTUNEL, CARRETERA EL CAYACO-PUERTO MARQUES</t>
  </si>
  <si>
    <t xml:space="preserve"> COL. NAVIDAD DE LLANO LARGO </t>
  </si>
  <si>
    <t xml:space="preserve">REHABILITACION DEL ALUMBRADO PÚBLCO </t>
  </si>
  <si>
    <t>BARRIO LA GUINEA</t>
  </si>
  <si>
    <t>BARRIOS LOS NARANJOS</t>
  </si>
  <si>
    <t>COL. 1o. DE MAYO</t>
  </si>
  <si>
    <t>CONSTRUCCION DE ALUMBRADO PÚBLICO</t>
  </si>
  <si>
    <t>COL. ALFREDO V. BONFIL</t>
  </si>
  <si>
    <t>CONSTRUCCION DE LA RED DE ALUMBRADO PUBLICO PLAYA LA GLORIA</t>
  </si>
  <si>
    <t>COL. ARROYO SECO</t>
  </si>
  <si>
    <t>REHABILITACION INTEGRAL DE LA RED DE ALUMBRADO PUBLICO TRAMO LA Y A LA CALLE BRASIL</t>
  </si>
  <si>
    <t>COL. BOCAMAR</t>
  </si>
  <si>
    <t xml:space="preserve">COL. CD. RENACIMIENTO </t>
  </si>
  <si>
    <t>COL. LA GARITA</t>
  </si>
  <si>
    <t>REHABILITACION INTEGRAL DE LA RED DE ALUMBRADO PUBLICO PUENTE PEATONAL DEL MERCADO DE LA SABANA A  LA COL. LA MAQUINA (SALON ECLIPSE)</t>
  </si>
  <si>
    <t>REHABILITACION INTEGRAL DE LA RED DE ALUMBRADO PUBLICO (SALON ECLIPSE), CRUCERO DE CAYACO HASTA LA AV. PICACHO (EL COLOSO) CARRETERA EL CAYACO-PUERTO MARQUEZ</t>
  </si>
  <si>
    <t>COL. LA MICA</t>
  </si>
  <si>
    <t>COL. LOS LIRIOS</t>
  </si>
  <si>
    <t>COL. MARROQUIN</t>
  </si>
  <si>
    <t>REHABILITACION INTEGRAL DE LA RED DE ALUMBRADO PUBLICO TRAMO DE LA SUBESTACION LOS   AMATES A LA CALLE DEL HUAMUCHIL CARRETERA EL CAYACO-PUERTO MARQUES</t>
  </si>
  <si>
    <t xml:space="preserve">REHABILITACION DEL ALUMBRADO PÚBLICO </t>
  </si>
  <si>
    <t>COL. RADIO KOKO</t>
  </si>
  <si>
    <t>FRACC. MIRAMAR</t>
  </si>
  <si>
    <t>REHABILITACION INTEGRAL DE LA RED DE ALUMBRADO PUBLICO  LAS CRUCES AL PUENTE PEATONAL DEL MERCADO DE LA SABANA</t>
  </si>
  <si>
    <t>POB. LA SABANA</t>
  </si>
  <si>
    <t>CONSTRUCCION DE ALUMBRADO PÚBLICO TRAMO DEL PANTEON AL ESTTO. COYUCA 2000</t>
  </si>
  <si>
    <t>CONSTRUCCION DE ALUMBRADO PÚBLICO TRAMO ESTTO. COYUCA 2001 AL ESTTO. HOTEL EVASION</t>
  </si>
  <si>
    <t>U. HAB.  COLOSIO</t>
  </si>
  <si>
    <t xml:space="preserve">U. HAB. ADOLFO LOPEZ MATEOS </t>
  </si>
  <si>
    <t>U. HAB. CASAS PALENQUE</t>
  </si>
  <si>
    <t>REHABILITACION INTEGRAL DE LA RED DE ALUMBRADO PUBLICO AV. PICACHO (EL COLOSO) A LA SUBESTACION AMATES, CARRETERA EL CAYACO-PUERTO MARQUEZ</t>
  </si>
  <si>
    <t>U. HAB. INFONAVIT ALTA PROGRESO</t>
  </si>
  <si>
    <t>U. HAB. SAN AGUSTIN</t>
  </si>
  <si>
    <t>CENTROS DE DESARROLLO COMUNITARIO</t>
  </si>
  <si>
    <t>REHABILITACION DE CENTRO DE DESARROLLO COMUNITARIO</t>
  </si>
  <si>
    <t>MERCADOS</t>
  </si>
  <si>
    <t>COORDINACIÓN DE SERVICIOS PÚBLICOS/MERCADOS</t>
  </si>
  <si>
    <t xml:space="preserve">CONSTRUCCION DEL MERCADO MORELOS </t>
  </si>
  <si>
    <t xml:space="preserve">REHABILITACION DEL MERCADO MORELOS </t>
  </si>
  <si>
    <t>CONSTRUCCION DEL MERCADO CENTRAL NAVE DE LAS FLORES.</t>
  </si>
  <si>
    <t>REHABILITACION DEL MERCADO CENTRAL NAVE DE LAS FLORES.</t>
  </si>
  <si>
    <t>REHABILITACION DEL MERCADO DE LA COL."HOGAR MODERNO"</t>
  </si>
  <si>
    <t xml:space="preserve"> COL. HOGAR MODERNO</t>
  </si>
  <si>
    <t>CAMINOS RURALES</t>
  </si>
  <si>
    <t>MANTENIMIENTO DE CAMINO RURAL DEL POB.  AGUA CALIENTE</t>
  </si>
  <si>
    <t>POB. AGUA CALIENTE</t>
  </si>
  <si>
    <t>KM</t>
  </si>
  <si>
    <t>MANTENIMIENTO DE CAMINO RURAL  DEL POB. AGUA DEL PERRO</t>
  </si>
  <si>
    <t>MANTENIMIENTO DE CAMINO RURAL  DEL POB. ALTOS DEL CAMARON</t>
  </si>
  <si>
    <t>POB. ALTOS DEL CAMARON</t>
  </si>
  <si>
    <t>MANTENIMIENTO DE CAMINO RURAL  DEL POB. AMATEPEC</t>
  </si>
  <si>
    <t>MANTENIMIENTO DE CAMINO RURAL  DEL POB. AMATILLO</t>
  </si>
  <si>
    <t>MANTENIMIENTO DE CAMINO RURAL  DEL POB. APALANI</t>
  </si>
  <si>
    <t>MANTENIMIENTO DE CAMINO RURAL  DEL POB. APANHUAC</t>
  </si>
  <si>
    <t>MANTENIMIENTO DE CAMINO RURAL   DEL POB. BARRIO NUEVO DE LOS MUERTOS</t>
  </si>
  <si>
    <t>MANTENIMIENTO DE CAMINO RURAL  DEL POB. CACAHUATEPEC</t>
  </si>
  <si>
    <t>MANTENIMIENTO DE CAMINO RURAL  DEL POB. CRUCES DE CACAHUATEPEC</t>
  </si>
  <si>
    <t>MANTENIMIENTO DE CAMINO RURAL  DEL POB. DOS ARROYOS</t>
  </si>
  <si>
    <t>MANTENIMIENTO DE CAMINO RURAL  DEL POB. EJIDO NUEVO</t>
  </si>
  <si>
    <t>MANTENIMIENTO DE CAMINO RURAL DEL POB. EL CAMPANARIO</t>
  </si>
  <si>
    <t>POB. EL CAMPANARIO</t>
  </si>
  <si>
    <t>MANTENIMIENTO DE CAMINO RURAL  DEL POB. EL CANTON</t>
  </si>
  <si>
    <t>POB. EL CANTON</t>
  </si>
  <si>
    <t>MANTENIMIENTO DE CAMINO RURAL  DEL POB. EL CARRIZO</t>
  </si>
  <si>
    <t>MANTENIMIENTO DE CAMINO RURAL  DEL POB. EL PELILLO</t>
  </si>
  <si>
    <t>MANTENIMIENTO DE CAMINO RURAL  DEL POB. EL RANCHITO</t>
  </si>
  <si>
    <t>POB. EL RANCHITO</t>
  </si>
  <si>
    <t>MANTENIMIENTO DE CAMINO RURAL  DEL POB. EL RINCON</t>
  </si>
  <si>
    <t>POB. EL RINCON</t>
  </si>
  <si>
    <t>MANTENIMIENTO DE CAMINO RURAL DEL POB. DE ESPINALILLO</t>
  </si>
  <si>
    <t>MANTENIMIENTO DE CAMINO RURAL DEL POB. GARRAPATAS</t>
  </si>
  <si>
    <t>MANTENIMIENTO DE CAMINO RURAL  DEL POB. HUAJINTEPEC</t>
  </si>
  <si>
    <t>MANTENIMIENTO DE CAMINO RURAL  DEL POB. HUAMUCHITOS</t>
  </si>
  <si>
    <t>MANTENIMIENTO DE CAMINO RURAL  DEL POB. KILOMETRO 30</t>
  </si>
  <si>
    <t>MANTENIMIENTO DE CAMINO RURAL DEL POB. KILOMETRO 40</t>
  </si>
  <si>
    <t>MANTENIMIENTO DE CAMINO RURAL  DEL POB. LA ARENA</t>
  </si>
  <si>
    <t>MANTENIMIENTO DE CAMINO RURAL  DEL POB. LA PROVIDENCIA</t>
  </si>
  <si>
    <t>MANTENIMIENTO DE CAMINO RURAL  DEL POB. LA TESTARUDA</t>
  </si>
  <si>
    <t>MANTENIMIENTO DE CAMINO RURAL  DEL POB. LAS JOYAS</t>
  </si>
  <si>
    <t>MANTENIMIENTO DE CAMINO RURAL  DEL POB. LAS MARIAS</t>
  </si>
  <si>
    <t>MANTENIMIENTO DE CAMINO RURAL  DEL POB. LAS OLLITAS</t>
  </si>
  <si>
    <t>POB. LAS OLLITAS</t>
  </si>
  <si>
    <t>MANTENIMIENTO DE CAMINO RURAL  DEL POB. LAS PAROTAS</t>
  </si>
  <si>
    <t>MANTENIMIENTO DE CAMINO RURAL  DEL POB. LAS PLAZUELAS</t>
  </si>
  <si>
    <t>POB. LAS PLAZUELAS</t>
  </si>
  <si>
    <t>MANTENIMIENTO DE CAMINO RURAL  DEL POB. LOS LIMONES</t>
  </si>
  <si>
    <t>MANTENIMIENTO DE CAMINO RURAL  DEL POB. LOS MAYOS</t>
  </si>
  <si>
    <t>POB. LOS MAYOS</t>
  </si>
  <si>
    <t>MANTENIMIENTO DE CAMINO RURAL  DEL POB. OAXAQUILLAS</t>
  </si>
  <si>
    <t>MANTENIMIENTO DE CAMINO RURAL  DEL POB. PAROTILLAS</t>
  </si>
  <si>
    <t>POB. PAROTILLAS</t>
  </si>
  <si>
    <t>MANTENIMIENTO DE CAMINO RURAL  DEL POB. PIEDRA IMAN</t>
  </si>
  <si>
    <t>MANTENIMIENTO DE CAMINO RURAL  DEL POB. PLAYONES DE SAN ISIDRO</t>
  </si>
  <si>
    <t>MANTENIMIENTO DE CAMINO RURAL  DEL POB. POCHOTLAXCO</t>
  </si>
  <si>
    <t>MANTENIMIENTO DE CAMINO RURAL DEL POB. PUEBLO MADERO (EL PLAYON)</t>
  </si>
  <si>
    <t>MANTENIMIENTO DE CAMINO RURAL  DEL POB. RANCHO LAS MARIAS</t>
  </si>
  <si>
    <t>MANTENIMIENTO DE CAMINO RURAL  DEL POB. SABANILLAS</t>
  </si>
  <si>
    <t>MANTENIMIENTO DE CAMINO RURAL  DEL POB. SAN ISIDRO GALLINERO</t>
  </si>
  <si>
    <t>MANTENIMIENTO DE CAMINO RURAL  DEL POB. SAN JOSE CACAHUATEPEC</t>
  </si>
  <si>
    <t>MANTENIMIENTO DE CAMINO RURAL  DEL POB. SAN MARTIN EL JOVERO</t>
  </si>
  <si>
    <t>POB. SAN MARTIN EL JOVERO</t>
  </si>
  <si>
    <t>MANTENIMIENTO DE CAMINO RURAL  DEL POB. SAN PEDRO CACAHUATEPEC</t>
  </si>
  <si>
    <t>MANTENIMIENTO DE CAMINO RURAL  DEL POB. TASAJERAS</t>
  </si>
  <si>
    <t>MANTENIMIENTO DE CAMINO RURAL  DEL POB. PASO TEXCA</t>
  </si>
  <si>
    <t>MANTENIMIENTO DE CAMINO RURAL  DEL POB. XALTIANGUIS</t>
  </si>
  <si>
    <t>FORTAMUN</t>
  </si>
  <si>
    <t>POB. EL CANTÓN</t>
  </si>
  <si>
    <t>POB. CAMPANARIO</t>
  </si>
  <si>
    <t>POB. LA CONCEPCIÓN</t>
  </si>
  <si>
    <t>POB. LAS CRUCES DE CACAHUATEPEC</t>
  </si>
  <si>
    <t>POB. SAN PEDRO LAS PLAYAS</t>
  </si>
  <si>
    <t>SEPLADE</t>
  </si>
  <si>
    <t>GASTOS INDIRECTOS</t>
  </si>
  <si>
    <t>PRODIM</t>
  </si>
  <si>
    <t>PAVIMENTACION DE ANDADOR JOSE DORANTES GARCIA</t>
  </si>
  <si>
    <t>PAVIMENTACION DE CALLE JOSE MARÍA MORELOS</t>
  </si>
  <si>
    <t>PAVIMENTACION DE CALLE 11 DE MARZO</t>
  </si>
  <si>
    <t>COL. SOLIDARIDAD</t>
  </si>
  <si>
    <t>CONSTRUCCION DE DOS AULAS EN JARDIN DE NIÑOS  MIGUEL HIDALGO</t>
  </si>
  <si>
    <t>CONSTRUCCION DE BARDA PERIMETRAL EN ESC. TELESECUNDARIA RAMON LOPEZ VELARDE</t>
  </si>
  <si>
    <t>POB. LAGUNA DEL QUEMADO</t>
  </si>
  <si>
    <t>MANTENIMIENTO DE AULA EN ESC PRIM FRANCISCO FIGUEROA MATA</t>
  </si>
  <si>
    <t>REHABILITACION DE CALLE CON CONCRETO HIDRÁULICO EN  AV. COSTERA MIGUEL ALEMAN ESQUINA CON AVENIDA VÍA RÁPIDA</t>
  </si>
  <si>
    <t>PAVIMENTACION DE CALLE UNIVERSIDAD</t>
  </si>
  <si>
    <t>PAVIMENTACION DE CALLE FRENTE AL PANTEON</t>
  </si>
  <si>
    <t>COL CD RENACIMIENTO</t>
  </si>
  <si>
    <t>COL CENTRO</t>
  </si>
  <si>
    <t>REHABILITACION DE PAVIMENTACION CON CONCRETO HIDRAULICO DE CALLE NICOLAS BRAVO</t>
  </si>
  <si>
    <t>U. HAB. LUIS DONALDO COLOSIO</t>
  </si>
  <si>
    <t>COL. VENUSTIANO CARRANZA</t>
  </si>
  <si>
    <t>PAVIMENTACION DE CALLE PRINCIPAL RUMBO A LA CANCHA</t>
  </si>
  <si>
    <t>PAVIMENTACION DE CALLE DE ACCESO A ESCUELA RURAL CAMPESINA</t>
  </si>
  <si>
    <t>PAVIMENTACION DE CALLE HACIA LA TELESECUNDARIA</t>
  </si>
  <si>
    <t>PAVIMENTACION DE CALLE  LOS ORGANOS</t>
  </si>
  <si>
    <t>PAVIMENTACION DE CALLE IZTACCIHUATL</t>
  </si>
  <si>
    <t>COL. LOMA HERMOSA</t>
  </si>
  <si>
    <t>PAVIMENTACION DE ANDADOR CHAYOTES ENTRE CALLE CHARAPOS Y ANDADOR LINOS</t>
  </si>
  <si>
    <t>PAVIMENTACION DE CALLE CERRADA MEDELLIN</t>
  </si>
  <si>
    <t>PAVIMENTACION DE CALLE 10</t>
  </si>
  <si>
    <t>PAVIMENTACION DE ANDADOR BENITO JUAREZ</t>
  </si>
  <si>
    <t>COL. NOPALITOS</t>
  </si>
  <si>
    <t xml:space="preserve">MANTENIMIENTO DE CENTRO DE SALUD </t>
  </si>
  <si>
    <t>MANTENIMIENTO DE CENTRO DE SALUD</t>
  </si>
  <si>
    <t>PAVIMENTACION DE CALLE ORQUIDEAS</t>
  </si>
  <si>
    <t>AMPLIACION DE RED DE AGUA POTABLE EN CALLE LAUREL COL. LA PAROTA</t>
  </si>
  <si>
    <t>PAVIMENTACION DE CALLE DEL RÍO</t>
  </si>
  <si>
    <t>PAVIMENTACION DE  CALLE CIUDAD PERDIDA</t>
  </si>
  <si>
    <t>CONSTRUCCION DE TECHADO EN ESC. PRIM. CENTENARIO DE LA REVOLUCION MEXICANA</t>
  </si>
  <si>
    <t>COL. NUEVA REVOLUCION</t>
  </si>
  <si>
    <t>PAVIMENTACION DE CALLE SIN NOMBRE</t>
  </si>
  <si>
    <t>PAVIMENTACION DE CALLE PRINCIPAL QUE VA DEL JARDIN DE NIÑOS A LA TELESECUNDARIA</t>
  </si>
  <si>
    <t xml:space="preserve">PAVIMENTACION DE  CALLE 10 </t>
  </si>
  <si>
    <t>CONSTRUCCION DE COMEDOR ESCOLAR EN JARDIN DE NIÑOS AZTLAN</t>
  </si>
  <si>
    <t>PAVIMENTACION DE  CALLE MIGUEL HIDALGO</t>
  </si>
  <si>
    <t>CONSTRUCCION DE TECHADO EN ESC. PRIM. RURAL FED. REVOLUCION</t>
  </si>
  <si>
    <t>CONSTRUCCION DE BARDA PERIMETRAL EN ESC . PRIM. VICENTE GUERRERO</t>
  </si>
  <si>
    <t>PAVIMENTACION DE CALLE ANDEN 2</t>
  </si>
  <si>
    <t>POB. LOS ORGANOS DE SAN AGUSTIN ( EL QUEMADO)</t>
  </si>
  <si>
    <t>CONSTRUCCION DE TECHADO EN EN ESC. PRIM. JOSE MARIA MORELOS Y PAVON</t>
  </si>
  <si>
    <t>POB.EL VELADERO</t>
  </si>
  <si>
    <t>PAVIMENTACION DE CALLE DEL TANQUE</t>
  </si>
  <si>
    <t xml:space="preserve">PAVIMENTACION DE  CALLE PRINCIPAL </t>
  </si>
  <si>
    <t>PAVIMENTACION DE CALLE JOSE MARIA MORELOS Y PAVON</t>
  </si>
  <si>
    <t>PAVIMENTACION DE CALLE CERRADA DE LA FABRICA</t>
  </si>
  <si>
    <t>COL. TECNOLOGICA</t>
  </si>
  <si>
    <t>PAVIMENTACION DE CALLE IGNACIO ZARAGOZA</t>
  </si>
  <si>
    <t>COL. EL MIRADOR</t>
  </si>
  <si>
    <t xml:space="preserve">PAVIMENTACION DE CALLE IGNACIO MANUEL ALTAMIRANO </t>
  </si>
  <si>
    <t xml:space="preserve">MANTENIMIENTO DE BARDA PERIMETRAL EN J.N. MIGUEL ANGEL </t>
  </si>
  <si>
    <t>CONSTRUCCION DE TECHADO EN EN ESC. PRIM. RURAL ESTATAL "LIC. BENITO JUAREZ"</t>
  </si>
  <si>
    <t>COL. LOS DRAGOS</t>
  </si>
  <si>
    <t>CONSTRUCCION DE TECHADO ESC. PRIM. VICENTE GUERRERO</t>
  </si>
  <si>
    <t>PAVIMENTACION DE CALLE MONTE ALBAN</t>
  </si>
  <si>
    <t>PAVIMENTACION DE CALLE PRIV. SANTA MARIA DEL MAR</t>
  </si>
  <si>
    <t>REHABILITACION DE CALLE NIÑOS HEROES TRAMO CALLE ZACATECAS A CALLE CHIHUAUHUA COL PROGRESO DEL MUNICIPIO DE ACAPULCO DE JUAREZ</t>
  </si>
  <si>
    <t>REHABILITACION DE CALLE ZARAGOZA DE CALLE ALDAMA A CALLE NICOLAS BRAVO COL. CENTRO DEL MUNICIPIO DE ACAPULCO DE JUAREZ</t>
  </si>
  <si>
    <t>REHABILITACION DE CALLE EL MORRO TRAMO AV. COSTERA MIGUEL ALEMAN A CALLE CARACOL FRACC. CONDESA  DEL MUNICIPIO DE ACAPULCO DE JUAREZ</t>
  </si>
  <si>
    <t>REHABILITACION DE CALLE CAMINOS DE CALLE SONORA A AVENIDA CUAUHTEMOC FRACCIONAMIENTO MAGALLANES  DEL MUNICIPIO DE ACAPULCO DE JUAREZ</t>
  </si>
  <si>
    <t>SEGUNDA ETAPA DE REHABILITACION DE MODULOS CLARIFICADORES Y SEDIMENTADORES,  EN PLANTA POTABILIZADORA "EL CAYACO" COLONIA LA MAQUINA ACAPULCO DE JUAREZ GRO</t>
  </si>
  <si>
    <t>PAVIMENTACION DE CALLE PRINCIPAL ENTRADA A LA COMUNIDAD</t>
  </si>
  <si>
    <t>PAVIMENTACION DE CALLE SIN NOMBRE QUE VA A LAS PALMITAS</t>
  </si>
  <si>
    <t>PAVIMENTACION DE CALLE EMILIANO ZAPATA</t>
  </si>
  <si>
    <t>PAVIMENTACION DE CALLE QUE CONDUCE AL RIO</t>
  </si>
  <si>
    <t>PAVIMENTACION DE CALLE COCODRILO</t>
  </si>
  <si>
    <t xml:space="preserve">MANTENIMIENTO DE SANITARIOS EN J.N. MIGUEL ANGEL </t>
  </si>
  <si>
    <t>PAVIMENTACION DE CALLE AV. LA POZA</t>
  </si>
  <si>
    <t>COL. AMPL. DE LLANO LARGO</t>
  </si>
  <si>
    <t>CONSTRUCCION DE SISTEMA  DE AGUA POTABLE</t>
  </si>
  <si>
    <t>PAVIMENTACION DE CALLE EL PROGRESO COL. EL PORVENIR DE LLANO LARGO</t>
  </si>
  <si>
    <t>PAVIMENTACION DE CALLE MIGUEL HIDALGO</t>
  </si>
  <si>
    <t>PAVIMENTACION DE CALLE ALMENDROS</t>
  </si>
  <si>
    <t>COL. 2 DE FEBRERO</t>
  </si>
  <si>
    <t>PAVIMENTACION DE CALLE MIRAFLORES COL. PUESTA DEL SOL</t>
  </si>
  <si>
    <t>POB EL PEDREGOSO</t>
  </si>
  <si>
    <t>PAVIMENTACION DE CALLE HERMENEGILDO GALEANA</t>
  </si>
  <si>
    <t>PAVIMENTACION DE CALLE COSTA AZUL</t>
  </si>
  <si>
    <t>MANTENIMIENTO DE BARDA PERIMETRAL EN ESC. PRIM. JOSE AGUSTIN MELGAR</t>
  </si>
  <si>
    <t>PAVIMENTACION DE ANDADOR 14 DE SEPTIEMBRE</t>
  </si>
  <si>
    <t>PAVIMENTACION DE  CALLE PRINCIPAL</t>
  </si>
  <si>
    <t xml:space="preserve">PAVIMENTACION DE CALLE DEL PANTEON </t>
  </si>
  <si>
    <t>PAVIMENTACION DE CALLE SIN NOMBRE RUMBO A LA IGLESIA</t>
  </si>
  <si>
    <t xml:space="preserve">PAVIMENTACION  DE CALLE EL CORTIJO </t>
  </si>
  <si>
    <t>CONSTRUCCION DE PUENTE VEHICULAR EN CALLE CUAUHTEMOC</t>
  </si>
  <si>
    <t>CONSTRUCCION DE BARDA PERMIETRAL EN COLEGIO DE ESTUDIOS CIENTIFICOS Y TECNOLOGICOS DEL ESTADO DE GUERRERO CECYTE</t>
  </si>
  <si>
    <t>UNIDAD HAB. EL COLOSO</t>
  </si>
  <si>
    <t>PAVIMENTACION DE CALLE RUMBO A LOS POZOS</t>
  </si>
  <si>
    <t>PAVIMENTACION DE CALLE LAS FLORECITAS</t>
  </si>
  <si>
    <t>PAIMENTACION DE CALLE QUE CONDUCE A LA PRIMARIA</t>
  </si>
  <si>
    <t>CONSTRUCCION DE BARDA PERIMETRAL EN ESCUELA TELESECUNDARIA ALEJANDRO GOMEZ MAGANDA</t>
  </si>
  <si>
    <t>PAVIMENTACION DE CALLE PRINCIPAL ENTRE EL KIOSCO Y EL CAMPO DE FUTBOL</t>
  </si>
  <si>
    <t>PAVIMENTACION DE CALLE EL CERRITO</t>
  </si>
  <si>
    <t>PAVIMENTACION DE CALLE EL CAPIRE</t>
  </si>
  <si>
    <t>PAVIMENTACION DE CALLE CAMARON</t>
  </si>
  <si>
    <t>PAVIMENTACION DE CALLE FRANCISCO ZARCO</t>
  </si>
  <si>
    <t>PAVIMENTACION DE CALLE GUAMUCHIL</t>
  </si>
  <si>
    <t>COL. NARCISO MENDOZA</t>
  </si>
  <si>
    <t>CONSTRUCCION DE TECHADO EN JARDIN DE NIÑOS ANDRES QUINTANA ROO</t>
  </si>
  <si>
    <t xml:space="preserve">PAVIMENTACION DE  CALLE EJERCITO CONSTITUCIONAL </t>
  </si>
  <si>
    <t>PAVIMENTACION DE  CALLE GUILLERMO PRIETO</t>
  </si>
  <si>
    <t>CONSTRUCCION DE CANCHA DEPORTIVA EN ESC SEC. RUBÉN FIGUEROA FIGUEROA</t>
  </si>
  <si>
    <t>COL. 1° DE MAYO</t>
  </si>
  <si>
    <t>PAVIMENTACION DE CALLE MAHAUA</t>
  </si>
  <si>
    <t>PAVIMENTACION DE  CALLE INDEPENDENCIA</t>
  </si>
  <si>
    <t>PAVIMENTACION  DE  CALLE PRINCIPAL ENTRADA A LA COMUNIDAD COL. LA UNION</t>
  </si>
  <si>
    <t>PAVIMENTACION  DE CALLE FICUS</t>
  </si>
  <si>
    <t>COL. GRANJAS DEL MARQUEZ</t>
  </si>
  <si>
    <t>POB. KILOMETRO 33</t>
  </si>
  <si>
    <t>PAVIMENTACION DE CALLE MARCO ANTONIO LOPEZ</t>
  </si>
  <si>
    <t>COL. SOL AZTECA</t>
  </si>
  <si>
    <t>CONSTRUCCION DE CALLES (OBRA COMUNITARIA)</t>
  </si>
  <si>
    <t>CONSTRUCCION DE ENTRADA PRINCIPAL</t>
  </si>
  <si>
    <t>CONTRUCCION DE CALLE PRINCIPAL</t>
  </si>
  <si>
    <t>CONSTRUCCION DE CALLE EMILIANO ZAPATA</t>
  </si>
  <si>
    <t>CONSTRUCCION DE CALLE PRINCIPAL</t>
  </si>
  <si>
    <t>CONSTRUCCION DE CALLE SIN NOMBRE</t>
  </si>
  <si>
    <t>CONSTRUCCION DE CALLE 94</t>
  </si>
  <si>
    <t>CONSTRUCCION DE CALLE COYOACAN</t>
  </si>
  <si>
    <t>CONSTRUCCION DE CALLE PRIMAVERA</t>
  </si>
  <si>
    <t>CONSTRUCCION DE CALLE ALMENDRO</t>
  </si>
  <si>
    <t>CONSTRUCCION DE CALLE ANGOSTURA</t>
  </si>
  <si>
    <t>CONSTRUCCION DE CALLE ANTONIO DE LA SELA</t>
  </si>
  <si>
    <t>CONSTRUCCION DE CALLE FRANCISCO I MADERO</t>
  </si>
  <si>
    <t>CONSTRUCCION DE ANDADOR SIN NOMBRE</t>
  </si>
  <si>
    <t>CONSTRUCCION DE CALLE PEDREGAL</t>
  </si>
  <si>
    <t>CONSTRUCCION DE CALLE DEL CANAL</t>
  </si>
  <si>
    <t>CONSTRUCCION DE CALLE JALEACA</t>
  </si>
  <si>
    <t>CONSTRUCCION DE ANDADOR LUIS DONALDO COLOSIO</t>
  </si>
  <si>
    <t>CONSTRUCCION DE CALLE MIGUEL GONZALEZ</t>
  </si>
  <si>
    <t>CONSTRUCCION DE CALLE JUAN ALDAMA</t>
  </si>
  <si>
    <t>CONSTRUCCION DE ANDADOR MIMOSAS</t>
  </si>
  <si>
    <t>CONSTRUCCION DE ANDADOR VISTA AL MAR</t>
  </si>
  <si>
    <t>CONSTRUCCION DE ANDADOR DAVID RODRIGUEZ</t>
  </si>
  <si>
    <t>COSNTRUCCION DE ANDADOR MANANTIALES</t>
  </si>
  <si>
    <t>CONSTRUCCION DE CALLE YECORA</t>
  </si>
  <si>
    <t>CONSTRUCCION DE CALLE MIGUEL HIDALGO Y COSTILLA</t>
  </si>
  <si>
    <t>CONSTRUCCION DE ANDADOR 20 DE NOVIEMBRE</t>
  </si>
  <si>
    <t>CONSTRUCCION DE CALLE INSURGENTES</t>
  </si>
  <si>
    <t>CONSTRUCCION DE CALLE JOSEFA ORTIZ DE DOMINGUEZ</t>
  </si>
  <si>
    <t>CONSTRUCCION DE CALLE CUAUHTEMOC</t>
  </si>
  <si>
    <t>CONSTRUCCION DE CALLE HACIA HUAMUCHITOS</t>
  </si>
  <si>
    <t>CONSTRUCCION DE CALLE DE LA ESCUELA</t>
  </si>
  <si>
    <t>CONSTRUCCION DE CALLE SAN CRISTOBAL</t>
  </si>
  <si>
    <t xml:space="preserve">CONSTRUCCION DE ANDADOR CAPIRE </t>
  </si>
  <si>
    <t>CONSTRUCCION DE CALLE DEL TEMPLO</t>
  </si>
  <si>
    <t>CONSTRUCCION DE CALLE DE LA PRIMARIA</t>
  </si>
  <si>
    <t>CONSTRUCCION DE CALLE AL PANTEON</t>
  </si>
  <si>
    <t>CONSTRUCCION DE CALLE A LA CAPILLA</t>
  </si>
  <si>
    <t>CONSTRUCCION DE CALLE BUENA VISTA</t>
  </si>
  <si>
    <t>CONSTRUCCION DE CALLE EL TORIL</t>
  </si>
  <si>
    <t>CONSTRUCCION DE CALLE VISTA HERMOSA</t>
  </si>
  <si>
    <t>CONSTRUCCION DE CALLE LOMA BONITA</t>
  </si>
  <si>
    <t>CONSTRUCCION DE ANDADOR FRENTE A PRIMARIA</t>
  </si>
  <si>
    <t>CONSTRUCCION DE CALLE SOLIDARIDAD</t>
  </si>
  <si>
    <t>CONSTRUCCION DE CALLE LUIS DONALDO COLOSIO</t>
  </si>
  <si>
    <t>CONSTRUCCION DE CALLE A UN COSTADO DE LA PRINCIPAL</t>
  </si>
  <si>
    <t>CONSTRUCCION DE CALLE FERNANDITA</t>
  </si>
  <si>
    <t>CONSTRUCCION DE ANDADOR LA TRANCA</t>
  </si>
  <si>
    <t>CONSTRUCCION DE ANDADOR SANTA CRUZ</t>
  </si>
  <si>
    <t>CONSTRUCCION DE ANDADOR DEL RIO</t>
  </si>
  <si>
    <t xml:space="preserve">CONSTRUCCION DE CALLE INDEPENDENCIA </t>
  </si>
  <si>
    <t>CONSTRUCCION DE ANDADOR LOMA BONITA</t>
  </si>
  <si>
    <t>CONSTRUCCION DE CALLE LA LAJA</t>
  </si>
  <si>
    <t>CONSTRUCCION DE CALLE DEL PANTEON</t>
  </si>
  <si>
    <t>CONSTRUCCION DE CALLE EL CALVARIO</t>
  </si>
  <si>
    <t>CONSTRUCCION DE CALLE DE TELESECUNDARIA</t>
  </si>
  <si>
    <t>CONSTRUCCION DE CALLE DEL RIO</t>
  </si>
  <si>
    <t>CONSTRUCCION DE CALLE VICENTE GUERRERO</t>
  </si>
  <si>
    <t>CONSTRUCCION DE CALLE LOS BRITOS</t>
  </si>
  <si>
    <t xml:space="preserve">CONSTRUCCION DE CALLE MIGUEL HIDALGO  </t>
  </si>
  <si>
    <t>CONSTRUCCION DE CALLE FRENTE A ESCUELA</t>
  </si>
  <si>
    <t>COSNTRUCCION DE CALLE  DE LA ESCUELA</t>
  </si>
  <si>
    <t>CONSTRUCCION DE ANDADOR DOS ARROYOS</t>
  </si>
  <si>
    <t>CONSTRUCCION DE CALLE DE LA IGLESIA</t>
  </si>
  <si>
    <t>CONSTRUCCION DE CALLE EJERCITO LIBERTADOR</t>
  </si>
  <si>
    <t>POB. APANHUAC (APANHUAQUE</t>
  </si>
  <si>
    <t>POB.LAS PAROTAS</t>
  </si>
  <si>
    <t xml:space="preserve">POB. APALANI </t>
  </si>
  <si>
    <t>POB. SAN JOSE</t>
  </si>
  <si>
    <t xml:space="preserve">POB. KILOMETRO 42 </t>
  </si>
  <si>
    <t>POB. KILÓMETRO 40</t>
  </si>
  <si>
    <t>POB. KILÓMETRO 39</t>
  </si>
  <si>
    <t>POB. ALTOS DEL CAMARÓN</t>
  </si>
  <si>
    <t>POB. AGUA DEL PERRO</t>
  </si>
  <si>
    <t>POB. VENTA VIEJA</t>
  </si>
  <si>
    <t>POB. SAN MARTIN JOVERO</t>
  </si>
  <si>
    <t>POB. EL ZAPOTE</t>
  </si>
  <si>
    <t>COL. ROCA DE ORO</t>
  </si>
  <si>
    <t>COL JOSE MARIA PINO SUAREZ</t>
  </si>
  <si>
    <t>COL LAS JOYAS</t>
  </si>
  <si>
    <t xml:space="preserve">POB. COLONIA SEIS DE AGOSTO </t>
  </si>
  <si>
    <t xml:space="preserve"> COL 5 DE MAYO</t>
  </si>
  <si>
    <t>COL SIMON BOLIVAR</t>
  </si>
  <si>
    <t xml:space="preserve"> COL LIBERTADORES</t>
  </si>
  <si>
    <t xml:space="preserve"> COL VILLA GUERRERO</t>
  </si>
  <si>
    <t>COL AMPLIACION ARROYO SECO</t>
  </si>
  <si>
    <t xml:space="preserve">COL  AMPLIACION SAN ISIDRO </t>
  </si>
  <si>
    <t>COL EL PEDREGOSO</t>
  </si>
  <si>
    <t xml:space="preserve"> COL VICTORIA ROSALES</t>
  </si>
  <si>
    <t xml:space="preserve">COL CIUDAD RENACIMIENTO </t>
  </si>
  <si>
    <t xml:space="preserve"> COL FRANCISCO VILLA</t>
  </si>
  <si>
    <t xml:space="preserve"> COL FUERZA AEREA</t>
  </si>
  <si>
    <t xml:space="preserve">COL JARDIN MANGOS </t>
  </si>
  <si>
    <t xml:space="preserve"> COL IGNACIO MANUEL ALTAMIRANO</t>
  </si>
  <si>
    <t xml:space="preserve"> COL SINAI </t>
  </si>
  <si>
    <t>COL BARRANCA DE LA LAJA</t>
  </si>
  <si>
    <t>COL ELECTRICISTAS</t>
  </si>
  <si>
    <t>COL AMPLIACION SAN ISIDRO</t>
  </si>
  <si>
    <t>COL MIGUEL DE LA MADRID</t>
  </si>
  <si>
    <t xml:space="preserve"> COL SIMON BOLIVAR</t>
  </si>
  <si>
    <t>COL PARAISO</t>
  </si>
  <si>
    <t>COL LA VENTA</t>
  </si>
  <si>
    <t xml:space="preserve"> COL EL PEDREGOSO</t>
  </si>
  <si>
    <t xml:space="preserve"> COL ALTOS DE MIRAMAR</t>
  </si>
  <si>
    <t xml:space="preserve">COL PARAISO </t>
  </si>
  <si>
    <t>N0</t>
  </si>
  <si>
    <t>N</t>
  </si>
  <si>
    <t>COL. PICHILINGUE</t>
  </si>
  <si>
    <t>CONSTRUCCION DE ANDADOR SIN NOMBRE, FRENTE A CANCHA TECHADA</t>
  </si>
  <si>
    <t>CONSTRUCCION DE CALLE A TELEBACHILLERATO</t>
  </si>
  <si>
    <t>PAVIMENTACION DE CALLE  LERDO DE TEJADA</t>
  </si>
  <si>
    <t>CONSTRUCCION DE ANDADOR SIN NOMBRE AL LADO DE LA CLINICA</t>
  </si>
  <si>
    <t>CONSTRUCCION DE ANDADOR  SIN NOMBRE ENTRANDO POR LA CLINICA</t>
  </si>
  <si>
    <t>MANTENIMIENTO DE SANITARIOS EN ESC. PRIM. URB. FED. MAT.  "JUAN N. ALVAREZ"</t>
  </si>
  <si>
    <t>MANTENIMIENTO DE SANITARIOS EN ESC. PRIM. URB. MAT.  "ARTICULO 123"</t>
  </si>
  <si>
    <t xml:space="preserve">CONSTRUCCION DE BARDA PERIMETRAL EN JARDIN DE NIÑOS FELIPE CARRILLO PUERTO </t>
  </si>
  <si>
    <t>PAVIMENTACION DE CALLE TLACOAPA</t>
  </si>
  <si>
    <t>CONSTRUCCIÓN DE RED DE DISTRIBUCIÓN  CON TUBERIA DE PVC DE 2", 2 1/2", 3", 4" Y 6" CON UNA LONGITUD DE 2.90 KM Y 179 TOMAS DOMICILIARIAS DEL SISTEMA DE AGUA POTABLE EN LA LOCALIDAD  DE LLANO LARGO MUNICIPIO DE ACAPULCO DE JUAREZ ULTIMA ETAPA</t>
  </si>
  <si>
    <t xml:space="preserve">PAVIMENTACION EN AV. RIVERA LA SABANA DEL KM. 0+000 AL KM 0+975 </t>
  </si>
  <si>
    <t>PAVIMENTACION EN AV. RIVERA LA SABANA DEL KM. 0+975 AL KM. 1+950</t>
  </si>
  <si>
    <t xml:space="preserve">PAVIMENTACION EN AV. RIVERA LA SABANA DEL KM. 1+950 AL KM. 2+904 </t>
  </si>
  <si>
    <t xml:space="preserve">PAVIMENTACION  EN AV. RIVERA LA SABANA DEL KM. 2+904 AL KM. 3+804 </t>
  </si>
  <si>
    <t xml:space="preserve">PAVIMENTACION EN AV. RIVERA LA SABANA DEL KM. 3+804 AL KM. 4+600 </t>
  </si>
  <si>
    <t>CÁRCAMO</t>
  </si>
  <si>
    <t>REHABILITACION DE CARCAMO DE BOMBEO "MALAESPINA" EN LA LOCALIDAD DE ACAPULCO MUNICIPIO DE ACAPULCO DE JUAREZ</t>
  </si>
  <si>
    <t>CARCAMO</t>
  </si>
  <si>
    <t>REHABILITACION DE LA PLANTA DE TRATAMIENTO DE AGUAS RESIDUALES "AGUAS BLANCAS" EN LA LOCALIDAD DE ACAPULCO MUNICIPIO DE ACAPULCO DE JUAREZ</t>
  </si>
  <si>
    <t>REHABILITACION DE LA PLANTA DE TRATAMIENTO DE AGUAS RESIDUALES "LA MIRA" EN LA LOCALIDAD DE ACAPULCO MUNICIPIO DE ACAPULCO DE JUAREZ</t>
  </si>
  <si>
    <t>REHABILITACION DE LA PLANTA DE TRATAMIENTO DE AGUAS RESIDUALES "PIE DE LA CUESTA" EN LA LOCALIDAD DE ACAPULCO MUNICIPIO DE ACAPULCO DE JUAREZ</t>
  </si>
  <si>
    <t>REHABILITACION DE LA PLANTA DE TRATAMIENTO DE AGUAS RESIDUALES "PUERTO MARQUES" EN LA LOCALIDAD DE ACAPULCO MUNICIPIO DE ACAPULCO DE JUAREZ</t>
  </si>
  <si>
    <t>REHABILITACION DE RED  DE ALCANTARILLADO EN CALLE VASCO NUÑEZ DE BALBOA</t>
  </si>
  <si>
    <t>REHABILITACION DE RED DE AGUA POTABLE EN CALLE NICOLAS BRAVO</t>
  </si>
  <si>
    <t>CONSTRUCCION DE SISTEMA DE AGUA POTABLE</t>
  </si>
  <si>
    <t>PAVIMENTACION EN CALLE PRINCIPAL</t>
  </si>
  <si>
    <t>CONSTRUCCION DE CALLE 20 DE NOVIEMBRE</t>
  </si>
  <si>
    <t>PAVIMENTACION DE  CALLE AYACAHUYTE</t>
  </si>
  <si>
    <t>PAVIMENTACION DE ANDADOR PANTANO</t>
  </si>
  <si>
    <t>PAVIMENTACION DE CALLE MONTE PIO</t>
  </si>
  <si>
    <t>CONSTRUCCION DE AULAS EN ESC. DE EDUCACIÓN ESPECIAL "CAM 51"</t>
  </si>
  <si>
    <t>CONSTRUCCION DE AULA EN ESC. PRIM. MIGUEL HIDALGO Y COSTILLA</t>
  </si>
  <si>
    <t>CONSTRUCCION DE RED DE AGUA POTABLE EN CALLE PRINCIPAL DE ACCESO AL POBLADO</t>
  </si>
  <si>
    <t>PAVIMENTACION DE CALLE EL MANGO</t>
  </si>
  <si>
    <t>PAVIMENTACION DE ANDADOR DRAGOS</t>
  </si>
  <si>
    <t xml:space="preserve">PAVIMENTACION DE ANDADOR FLORIDA COLONIA CERESO II </t>
  </si>
  <si>
    <t>CONSTRUCCION DE DOS AULAS EN EL CENTRO DE EDUCACION MEDIO SUPERIOR A DISTANCIA N° 084</t>
  </si>
  <si>
    <t>PAVIMENTACION DE CALLE ANTORCHA REVOLUCIONARIA</t>
  </si>
  <si>
    <t>COL. AMPL. SILVESTRE CASTRO</t>
  </si>
  <si>
    <t>PAVIMENTACION DE CALLE SAN JOSÉ</t>
  </si>
  <si>
    <t>COL.  PACIFICO</t>
  </si>
  <si>
    <t>MANTENIMIENTO DE AULAS EN  "JARDÍN DE NIÑOS  IGNACIO LOPEZ RAYÓN"</t>
  </si>
  <si>
    <t>MANTENIMIENTO DE AULAS EN  "JARDÍN DE NIÑOS JUAN ESCUTIA"</t>
  </si>
  <si>
    <t>MANTENIMIENTO DE AULAS EN  "JARDÍN DE NIÑOS LAZARO CARDENAS"</t>
  </si>
  <si>
    <t>MANTENIMIENTO DE AULAS EN  "JARDÍN DE NIÑOS MARIA MONTESORI"</t>
  </si>
  <si>
    <t>MANTENIMIENTO  DE AULAS EN  "JARDÍN DE NIÑOS ANTON MAKARENCO"</t>
  </si>
  <si>
    <t>MANTENIMIENTO  DE AULAS EN  "JARDÍN DE NIÑOS VICENTE GUERRERO"</t>
  </si>
  <si>
    <t>MANTENIMIENTO  DE AULAS EN  "JARDÍN DE NIÑOS FELIPE CARRILLO PUERTO"</t>
  </si>
  <si>
    <t>MANTENIMIENTO  DE AULAS EN  "JARDÍN DE NIÑOS XICOTENCATL"</t>
  </si>
  <si>
    <t>MANTENIMIENTO  DE AULAS EN  "JARDÍN DE NIÑOS REPUBLICA DE FRANCIA"</t>
  </si>
  <si>
    <t>MANTENIMIENTO  DE AULAS EN  "JARDÍN DE NIÑOS ANAHUAC"</t>
  </si>
  <si>
    <t>MANTENIMIENTO  DE AULAS EN ESC. PRIM. VESP. FRANCISCO PEREZ RIOS</t>
  </si>
  <si>
    <t>MANTENIMIENTO  DE AULAS EN ESCUELAS "ESC. PRIM. FED. MAT. ADOLFO LOPEZ MATEOS"</t>
  </si>
  <si>
    <t>MANTENIMIENTO  DE AULAS EN ESCUELAS "ESC. PRIM. MAT. LAZARO CARDENAS"</t>
  </si>
  <si>
    <t>MANTENIMIENTO  DE AULAS EN ESCUELAS "ESC. PRIM. URB. MAT. JAIME TORRES BODET"</t>
  </si>
  <si>
    <t xml:space="preserve">MANTENIMIENTO  DE AULAS EN ESCUELAS " ESC. PRIM. MAT. MANUEL M. ACOSTA" </t>
  </si>
  <si>
    <t>MANTENIMIENTO  DE AULAS EN ESCUELAS "ESC. PRIM. MAT. MANUEL AVILA CAMACHO"</t>
  </si>
  <si>
    <t>MANTENIMIENTO DE AULAS EN ESCUELAS " ESC. PRIM. MAT. JUAN DE LA BARRERA"</t>
  </si>
  <si>
    <t>MANTENIMIENTO  DE AULAS EN ESCUELAS " ESC. PRIM. FED. GREGORIO TORRES QUINTERO"</t>
  </si>
  <si>
    <t>MANTENIMIENTO DE AULAS EN ESCUELAS "ESC. PRIM. PRIMER CONGRESO DE ANAHUAC"</t>
  </si>
  <si>
    <t>MANTENIMIENTO  DE AULAS EN ESCUELAS " ESC. PRIM. 16 DE SEPTIEMBRE"</t>
  </si>
  <si>
    <t>MANTENIMIENTO  DE AULAS EN ESCUELAS "ESC. PRIM. VESP. EMILIANO ZAPATA"</t>
  </si>
  <si>
    <t>MANTENIMIENTO  DE AULAS EN ESCUELAS "ESC. PRIM. URB. VESP. ALEJANDRO GOMEZ MAGANDA"</t>
  </si>
  <si>
    <t>MANTENIMIENTO  DE AULAS EN ESCUELAS "ESC. PRIM. URB. VESP. RAFAEL RAMIREZ CASTAÑEDA"</t>
  </si>
  <si>
    <t>MANTENIMIENTO  DE AULAS EN ESCUELAS "ESC. PRIM. GRAL. ADRIAN CASTREJÓN"</t>
  </si>
  <si>
    <t>MANTENIMIENTO DE AULAS EN ESCUELAS " ESC. PRIM. URB.MAT. EST. JOSÉ RAMIREZ"</t>
  </si>
  <si>
    <t>MANTENIMIENTO  DE AULAS EN ESCUELAS "ESC. PRIM. MAT. LEONA VICARIO"</t>
  </si>
  <si>
    <t>MANTENIMIENTO  DE AULAS EN ESCUELAS "ESC. PRIM. EST. 12 DE OCTUBRE"</t>
  </si>
  <si>
    <t>MANTENIMIENTO  DE AULAS EN ESCUELAS " ESC. PRIM. RURAL MAT VICENTE GUERRERO</t>
  </si>
  <si>
    <t>MANTENIMIENTO DE AULAS EN ESCUELAS "ESC. PRIM. MAT. GRAL. ANDRES FIGUEROA"</t>
  </si>
  <si>
    <t>MANTENIMIENTO  DE AULAS EN ESCUELAS "ESC. PRIM. MAT. JUAN N. ALVAREZ "</t>
  </si>
  <si>
    <t>MANTENIMIENTO  DE AULAS EN ESCUELAS "ESC. PRIM. VESP. BENITO JUAREZ"</t>
  </si>
  <si>
    <t>MANTENIMIENTO  DE AULAS EN ESCUELAS "ESC. PRIM. RAYMUNDO ABARCA ALARCÓN"</t>
  </si>
  <si>
    <t>MANTENIMIENTO  DE AULAS EN ESCUELAS "ESC. PRIM. RUR. EMILIANO ZAPATA"</t>
  </si>
  <si>
    <t>MANTENIMIENTO DE AULAS EN ESCUELAS "ESC. PRIM. URB.FELICITAS V. JIMENEZ"</t>
  </si>
  <si>
    <t>MANTENIMIENTO  DE AULAS EN ESCUELAS " ESC. SEC. GRAL. No. 8 BENEMERITO DE LAS AMERICAS"</t>
  </si>
  <si>
    <t>MANTENIMIENTO  DE AULAS EN ESCUELAS "ESC. SEC. GRAL. No. 7 MOISÉS SÁENZ"</t>
  </si>
  <si>
    <t>MANTENIMIENTO  DE AULAS EN ESCUELAS " ESC. SEC. TEC. NÚM. 104 EMILIANO ZAPATA"</t>
  </si>
  <si>
    <t>MANTENIMIENTO  DE AULAS EN ESCUELAS "CENTRO DE ATENCIÓN MULTIPLE CAM No. 41"</t>
  </si>
  <si>
    <t>MANTENIMIENTO  DE AULAS EN ESCUELAS "ESC. SEC. TEC. No. 222</t>
  </si>
  <si>
    <t>MANTENIMIENTO DE AULAS EN ESCUELAS " ESC. TELESECUNDARIA MA. DEL CARMEN EUGENIA ROJAS MARTINEZ"</t>
  </si>
  <si>
    <t>MANTENIMIENTO DE AULAS EN ESCUELAS "ESC. TELESECUNDARIA JOSE VASCONCELOS"</t>
  </si>
  <si>
    <t>MANTENIMIENTO DE AULAS EN ESCUELAS "ESC. TELESECUNDARIA JAIME TORRES BODET"</t>
  </si>
  <si>
    <t>MANTENIMIENTO  DE AULAS EN ESCUELAS " ESC. SEC. GRAL. CUAUHTEMOC"</t>
  </si>
  <si>
    <t>MANTENIMIENTO  DE AULAS EN ESCUELAS " ESC. SEC. TEC. No. 129 BENITO JUAREZ"</t>
  </si>
  <si>
    <t>MANTENIMIENTO  DE AULAS EN ESCUELAS " ESC. TELESECUNDARIA 27 DE OCTUBRE"</t>
  </si>
  <si>
    <t>MANTENIMIENTO  DE AULAS EN ESCUELAS " ESC. SEC. TEC. INDUSTRIAL"</t>
  </si>
  <si>
    <t>MANTENIMIENTO  DE AULAS EN ESCUELAS "ESC. TELESECUNDARIA ATILANO NAVA MANZANAREZ"</t>
  </si>
  <si>
    <t>MANTENIMIENTO DE AULAS EN ESCUELAS " ESC. TELESECUNDARIA JOSEFA ORTIZ DE DOMINGUEZ"</t>
  </si>
  <si>
    <t>MANTENIMIENTO DE AULAS EN ESCUELAS " ESC. SEC. TEC. No.280 REAL HACIENDA"</t>
  </si>
  <si>
    <t>MANTENIMIENTO  DE BIBLIOTECA PÚBLICA MUNICIPAL "IGNACIO MANUEL ALTAMIRANO"</t>
  </si>
  <si>
    <t>MANTENIMIENTO  DE BIBLIOTECA PÚBLICA MUNICIPAL "SIMÓN BOLÍVAR"</t>
  </si>
  <si>
    <t>MANTENIMIENTO DE BIBLIOTECA PÚBLICA MUNICIPAL "NABOR OJEDA CABALLERO"</t>
  </si>
  <si>
    <t>MANTENIMIENTO DE BIBLIOTECA PÚBLICA MUNICIPAL "SOR JUANA INES DE LA CRUZ"</t>
  </si>
  <si>
    <t>MANTENIMIENTO DE BIBLIOTECA PÚBLICA MUNICIPAL "EMILIANO ZAPATA"</t>
  </si>
  <si>
    <t>MANTENIMIENTO DE  BIBLIOTECA PÚBLICA MUNICIPAL "VICENTE GUERRERO"</t>
  </si>
  <si>
    <t>CONSTRUCCION DE AULA EN E.P. CLUB DE LEONES</t>
  </si>
  <si>
    <t>POB. EL ARENAL</t>
  </si>
  <si>
    <t xml:space="preserve">MANTENIMIENTO DE AULAS EN ESC. PRIM. FED. MAT. "AÑO DE JUAREZ" </t>
  </si>
  <si>
    <t>MANTENIMIENTO DEL  MERCADO DE LA COL. "PROGRESO"</t>
  </si>
  <si>
    <t>MANTENIMIENTO DEL MERCADO DE COL. "LA GARITA"</t>
  </si>
  <si>
    <t xml:space="preserve">CONSTRUCCION DE SISTEMA DE AGUA POTABLE </t>
  </si>
  <si>
    <t>REHABILITACION DE ALCANTARILLADO SANITARIO SUSTITUCION DEL COLECTOR NAO TRINIDAD - CUAUHTEMOC EN LA LOCALIDAD DE ACAPULCO MUNICIPIO DE ACAPULCO DE JUAREZ</t>
  </si>
  <si>
    <t>MANTENIMIENTO DE COMEDOR ESCOLAR EN ESC. PRIM. RURAL MAT. ALFONSO GARCÍA ROBLES</t>
  </si>
  <si>
    <t>CONSTRUCCION DE BARDA PERIMETRAL EN ESC. PRIM. EMILIANO ZAPATA</t>
  </si>
  <si>
    <t>PAVIMENTACION DE CALLE FILIBERTO VIGUERAS LAZARO</t>
  </si>
  <si>
    <t>PAVIMENTACION DE CALLE MIGUEL ALEMAN</t>
  </si>
  <si>
    <t xml:space="preserve">PAVIMENTACION DE CALLE ROBERTO ESPERON </t>
  </si>
  <si>
    <t>PAVIMENTACION DE ANDADOR 14 DE MAYO</t>
  </si>
  <si>
    <t>PAVIMENTACION DE CALLE LA VENTA</t>
  </si>
  <si>
    <t>COL. LAS FLORES</t>
  </si>
  <si>
    <t>REHABILITACIÓN DE RED DE AGUA POTABLE  -LINEA DE CONDUCCIÓN DE 16" -  EN AVENIDA PIE DE LA CUESTA EN LA LOCALIDAD DE ACAPULCO DE JUAREZ, MUNICIPIO DE ACAPUCLO DE JUAREZ</t>
  </si>
  <si>
    <t>CONSTRUCCION DE TECHADO EN J.N. JUAN JACOBO ROUSSEAU</t>
  </si>
  <si>
    <t>REHABILITACIÓN DE PAVIMENTACIÓN CON CONCRETO ASFÁLTICO EN CALLE MONTE BLANCO</t>
  </si>
  <si>
    <t>REHABILITACION DE PAVIMENTACION CON CONCRETO HIDRAULICO DE AVENIDA EJIDO ENTRONQUE CALZAD PIE DE LA CUESTA</t>
  </si>
  <si>
    <t>COL. AV. EJIDO</t>
  </si>
  <si>
    <t>COL SANTA CRUZ</t>
  </si>
  <si>
    <t>FRACC LAS PLAYAS</t>
  </si>
  <si>
    <t>REHABILITACIÓN DE PAVIMENTACIÓN CON CONCRETO HIDRÁULICO  CALLE 5 DE FEBRERO</t>
  </si>
  <si>
    <t>COL. RENACIMIENTO</t>
  </si>
  <si>
    <t>COL.  RENACIMIENTO</t>
  </si>
  <si>
    <t>COL RENACIMIENTO</t>
  </si>
  <si>
    <t>FRACCIONAMIENTO HORNOS INSURGENTES</t>
  </si>
  <si>
    <t>POBLADO  PEDREGOSO</t>
  </si>
  <si>
    <t>POBLADO SAN ISIDRO</t>
  </si>
  <si>
    <t>REHABILITACIÓN DE PAVIMENTACIÓN CON CONCRETO ASFÁLTICO EN CALLE NERON</t>
  </si>
  <si>
    <t>FRACCIONAMIENTO MARROQUIN</t>
  </si>
  <si>
    <t>FRACCIONAMIENTO COSTA AZUL</t>
  </si>
  <si>
    <t>FRACCIONAMIENTO . COSTA AZUL</t>
  </si>
  <si>
    <t>FRACCIONAMIENTO  EL ROBLE</t>
  </si>
  <si>
    <t>FRACCIONAMIENTO FARALLON DEL OBISPO</t>
  </si>
  <si>
    <t>FRACCIONAMIENTO  FARALLON DEL OBISPO</t>
  </si>
  <si>
    <t>FRACCIONAMIENTO FLAMINGOS</t>
  </si>
  <si>
    <t>FRACCIONAMIENTO  HORNOS</t>
  </si>
  <si>
    <t>FRACCIONAMIENTO . JOYAS DE BRISA MAR</t>
  </si>
  <si>
    <t>FRACCIONAMIENTO  LAS PLAYAS</t>
  </si>
  <si>
    <t>FRACCIONAMIENTO LAS PLAYAS</t>
  </si>
  <si>
    <t>FRACCIONAMIENTO  MARROQUIN</t>
  </si>
  <si>
    <t>FRACCIONAMIENTO MOZIMBA</t>
  </si>
  <si>
    <t>FRACCIONAMIENTO  HORNOS INSURGENTES</t>
  </si>
  <si>
    <t>FRACCIONAMIENTO CONDESA</t>
  </si>
  <si>
    <t>FRACCIONAMIENTO CLUB DEPORTIVO</t>
  </si>
  <si>
    <t>PAVIMENTACION DE CALLE 24 DE FEBRERO</t>
  </si>
  <si>
    <t>U. HAB. VILLAS REAL HACIENDA</t>
  </si>
  <si>
    <t>REHABILITACIÓN  DE PAVIMENTACION CON CONCRETO ASFÁLTICO DE CALLE NUEVO LEÓN</t>
  </si>
  <si>
    <t>PAIMENTACION DE ANDADOR LOS ORTIZ</t>
  </si>
  <si>
    <t>CONSTRUCCION DE TECHADO ESC. PRIM SOR JUANA INES DE LA CRUZ</t>
  </si>
  <si>
    <t>PAVIMENTACION DE CALLE COMUNICACIÓN</t>
  </si>
  <si>
    <t>MANTENIMIENTO DE AULA EN ESC. TELESECUNDARIA JUAN RUIZ DE ALARCON</t>
  </si>
  <si>
    <t>COL. LOMAS DEL VALLE</t>
  </si>
  <si>
    <t>PAVIMENTACION DE CALLE NUEVA GRANADA</t>
  </si>
  <si>
    <t>PAVIMENTACION DE CALLE A LAS PLAZUELAS</t>
  </si>
  <si>
    <t>COL. ALBORADA</t>
  </si>
  <si>
    <t>PAVIMENTACION DE CALLE DEL CONSEJO</t>
  </si>
  <si>
    <t>COL. 19 DE NOVIEMBRE</t>
  </si>
  <si>
    <t>PAVIMENTACION DE CALLE DEMOCRACIA</t>
  </si>
  <si>
    <t>PAVIMENTACION DE CALLE PARAISO</t>
  </si>
  <si>
    <t xml:space="preserve">PAVIMENTACION DE CALLE SIN NOMBRE </t>
  </si>
  <si>
    <t>PAVIMENTACION DE CALLE  PRINCIPAL</t>
  </si>
  <si>
    <t xml:space="preserve">PAVIMENTACION DE CALLE IGNACIO ALLENDE </t>
  </si>
  <si>
    <t>PAVIMENTACION DE CALLE VICENTE GUERRERO</t>
  </si>
  <si>
    <t>POB. NICOLAS BRAVO (ZANJA DEL TENIENTE)</t>
  </si>
  <si>
    <t xml:space="preserve">MANTENIMIENTO DE AULA EN ESC. TELESECUNDARIA "FRANCISCO GUEVARA ALVAREZ" </t>
  </si>
  <si>
    <t>POB. PUERTO MARQUES</t>
  </si>
  <si>
    <t>COL. JUAN R, ESCUDERO</t>
  </si>
  <si>
    <t>FRACC. PICHILINGUE</t>
  </si>
  <si>
    <t>FRACC, LAS PLAYAS</t>
  </si>
  <si>
    <t>FRACC. RODRIGO DE TRIANA</t>
  </si>
  <si>
    <t>FRACCIONAMIENTO SOLIDARIDAD</t>
  </si>
  <si>
    <t>FRACIONAMIENTO HORNOS</t>
  </si>
  <si>
    <t xml:space="preserve">REHABILITACIÓN DE PAVIMENTACIÓN CON CONCRETO ASFÁLTICO EN CALLE CIRUELOS </t>
  </si>
  <si>
    <t>REHABILITACION DE PAVIMENTACION CON CONCRETO HIDRAULICODE CALLE OSA MAYOR</t>
  </si>
  <si>
    <t>REHABILITACIÓN DE PAVIMENTACION CON CONCRETO HIDRÁULICO   DE LA  AV. EJIDO</t>
  </si>
  <si>
    <t xml:space="preserve">REHABILITACIÓN DE PAVIMENTACION CON CONCRETO HIDRÁULICO  DE  CALLE PRINCIPAL </t>
  </si>
  <si>
    <t>REHABILITACIÓN DE PAVIMENTACION CON CONCRETO HIDRÁULICO EN  CALLE FRANCISCO JAVIER MINA</t>
  </si>
  <si>
    <t>REHABILITACIÓN DE PAVIMENTACION CON CONCRETO HIDRÁULICO EN GLORIETA DE PUERTO MARQUÉS</t>
  </si>
  <si>
    <t>REHABILITACIÓN DE PAVIMENTACION CON CONCRETO HIDRÁULICO   DE   LA   CALLE 16 DE SEPTIEMBRE</t>
  </si>
  <si>
    <t>REHABILITACIÓN DE PAVIMENTACION CON CONCRETO HIDRÁULICO   DE LA AV. RUIZ CORTINEZ</t>
  </si>
  <si>
    <t>REHABILITACION DE PAVIMENTACION CON CONCRETO HIDRAULICO DE CALLE GRANJAS</t>
  </si>
  <si>
    <t xml:space="preserve">REHABILITACIÓN  DE PAVIMENTACION CON CONCRETO HIDRÁULICO  DE  CALLE CALLE OMETEPEC Y 13 DE JUNIO </t>
  </si>
  <si>
    <t xml:space="preserve">REHABILITACIÓN DE PAVIMENTACION CON CONCRETO HIDRÁULICO   DE LA AV SANTA CRUZ CALLE 4 Y 5 </t>
  </si>
  <si>
    <t>REHABILITACIÓN  DE PAVIMENTACION CON CONCRETO HIDRÁULICO   DE LA CALLE CALLE 14 ENTRE LAZARO CARDENAS  Y VICENTE  GUERRERO</t>
  </si>
  <si>
    <t>REHABILITACION DE PAVIMENTACION CON CONCRETO HIDRAULICO DE CALLE NIÑO PERDIDO</t>
  </si>
  <si>
    <t>REHABILITACIÓN DE PAVIMENTACION CON CONCRETO HIDRÁULICO  DE LA CALLE JUAN SERRANO</t>
  </si>
  <si>
    <t>REHABILITACIÓN DE PAVIMENTACION CON CONCRETO HIDRÁULICO  DE LA AV. ESCENICA TRAMO PICHILINGUE - PUERTO MARQUÉS</t>
  </si>
  <si>
    <t>REHABILITACIÓN CON  DE PAVIMENTACION CON CONCRETO HIDRÁULICO   DE LA CALLE NIÑOS HEROES DE VERACRUZ Y PARQUE NORTE</t>
  </si>
  <si>
    <t>REHABILITACIÓN DE PAVIMENTACION CON CONCRETO HIDRÁULICO   DE LA CALLE CRISTOBAL COLON</t>
  </si>
  <si>
    <t xml:space="preserve">REHABILITACIÓN DE PAVIMENTACION CON CONCRETO HIDRÁULICO   DE LA CALLE HILARIO MALPICA </t>
  </si>
  <si>
    <t>REHABILITACIÓN  DE PAVIMENTACION CON CONCRETO HIDRÁULICO  DE LA CALLE JUAN SEBASTIAN ELCANO</t>
  </si>
  <si>
    <t>REHABILITACIÓN  DE PAVIMENTACION CON CONCRETO HIDRÁULICO  DE LA CALLE ANDRES SUFREND</t>
  </si>
  <si>
    <t>REHABILITACION DE PAVIMENTACION CON CONCRETO HIDRAULICO DE CALLE INALAMBRICA</t>
  </si>
  <si>
    <t>REHABILITACIÓN  DE PAVIMENTACION CON CONCRETO HIDRÁULICO  DE LA AV. COSTERA MIGUEL ALEMAN.</t>
  </si>
  <si>
    <t>REHABILITACIÓN DE PAVIMENTACION CON CONCRETO HIDRÁULICO   DE LA AV. DEL TANQUE Y SOLIDARIDAD</t>
  </si>
  <si>
    <t>REHABILITACIÓN DE PAVIMENTACION CON CONCRETO HIDRÁULICO  DE  LA CALLE RISCOS.</t>
  </si>
  <si>
    <t>REHABILITACIÓN DE PAVIMENTACION CON CONCRETO HIDRÁULICO  DE LAPRIVADA DE CALETILLA</t>
  </si>
  <si>
    <t>REHABILITACIÓN DE PAVIMENTACION CON CONCRETO HIDRÁULICO  DE   LA CALLE NICOLAS BRAVO</t>
  </si>
  <si>
    <t>REHABILITACIÓN CON DE PAVIMENTACION  CONCRETO HIDRÁULICO   DE LA CALLE PASEO DE LA CAÑADA</t>
  </si>
  <si>
    <t>REHABILITACIÓN  DE PAVIMENTACION CON CONCRETO HIDRÁULICO  DE   LA AVENIDA ALMENDROS</t>
  </si>
  <si>
    <t>REHABILITACION CON  DE PAVIMENTACION CONCRETO HIDRAULICO DE ANDADOR ZAFIRO</t>
  </si>
  <si>
    <t>REHABILITACION DE PAVIMENTACION CON CONCRETO HIDRAULICO DE CALLE SIMON BOLIVAR</t>
  </si>
  <si>
    <t>REHABILITACION  DE PAVIMENTACION CON CONCRETO HIDRAULICO DE CALLE RINCONADA DEL MAR</t>
  </si>
  <si>
    <t>REHABILITACIÓN  DE PAVIMENTACION CON CONCRETO ASFÁLTICO DE AVENIDA EJIDO</t>
  </si>
  <si>
    <t>REHABILITACIÓN DE PAVIMENTACION  CON CONCRETO ASFÁLTICO DE CALLE  LATERAL BOULEVARD VICENTE GUERRERO</t>
  </si>
  <si>
    <t>REHABILITACIÓN DE PAVIMENTACION  CON CONCRETO ASFÁLTICO DE CALLE OSA MAYOR</t>
  </si>
  <si>
    <t>REHABILITACIÓN  DE PAVIMENTACION CON CONCRETO ASFÁLTICO DE CIRCUITO INTERIOR</t>
  </si>
  <si>
    <t>REHABILITACIÓN DE PAVIMENTACION CON CONCRETO ASFÁLTICO DE CALLE  JUAN R ESCUDERO</t>
  </si>
  <si>
    <t>REHABILITACIÓN  DE PAVIMENTACION CON CONCRETO ASFÁLTICO DE EJE CENTRAL VICENTE GUERRERO</t>
  </si>
  <si>
    <t>REHABILITACIÓNDE PAVIMENTACION  CON CONCRETO ASFÁLTICO DE CALLE NICOLÁS BRAVO</t>
  </si>
  <si>
    <t>REHABILITACIÓN  DE PAVIMENTACION CON CONCRETO ASFÁLTICO DE CALLE IGNACIO ZARAGOZA</t>
  </si>
  <si>
    <t>REHABILITACIÓN  DE PAVIMENTACION CON CONCRETO ASFÁLTICO DE  CALLE FRANCISCO JAVIER MINA</t>
  </si>
  <si>
    <t>REHABILITACIÓN DE PAVIMENTACION  CON CONCRETO ASFÁLTICO DE CALLE INDEPENDENCIA</t>
  </si>
  <si>
    <t>REHABILITACIÓN DE PAVIMENTACION  CON CONCRETO ASFÁLTICO DE CALLE LERDO DE TEJADA</t>
  </si>
  <si>
    <t>REHABILITACIÓN  DE PAVIMENTACION CON CONCRETO ASFÁLTICO DE CALLE 5 DE MAYO</t>
  </si>
  <si>
    <t>REHABILITACIÓN  DE PAVIMENTACION CON CONCRETO ASFÁLTICO DE CALLE IGNACIO ALLENDE</t>
  </si>
  <si>
    <t>REHABILITACIÓN  DE PAVIMENTACION CON CONCRETO ASFÁLTICO DE CALLE CIRUELOS</t>
  </si>
  <si>
    <t>REHABILITACIÓN DE PAVIMENTACION CON CONCRETO ASFÁLTICO DE CALLE PEZ VELA</t>
  </si>
  <si>
    <t>REHABILITACIÓN  DE PAVIMENTACION CON CONCRETO ASFÁLTICO DE AVENIDA CUAUHTÉMOC</t>
  </si>
  <si>
    <t>REHABILITACIÓN  DE PAVIMENTACION CON CONCRETO ASFÁLTICO DE CALLE RIO BRAVO, RIO COLORADO, RIO GRANDE</t>
  </si>
  <si>
    <t>REHABILITACIÓN DE PAVIMENTACION CON CONCRETO ASFÁLTICO DE AVENIDA COSTERA MIGUEL ALEMÁN</t>
  </si>
  <si>
    <t>REHABILITACIÓN  DE PAVIMENTACION CON CONCRETO ASFÁLTICO DE CALLE AMATES</t>
  </si>
  <si>
    <t>REHABILITACIÓN DE PAVIMENTACION CON CONCRETO ASFÁLTICO DE CALLE ALMENDROS</t>
  </si>
  <si>
    <t>REHABILITACIÓN DE PAVIMENTACION  CON CONCRETO ASFÁLTICO DE CALLE CHIRIMOLLOS</t>
  </si>
  <si>
    <t>REHABILITACIÓN  DE PAVIMENTACION CON CONCRETO ASFÁLTICO DE AVENIDA LAS  PALMAS</t>
  </si>
  <si>
    <t>REHABILITACIÓN  DE PAVIMENTACION CON CONCRETO ASFÁLTICO DE CALLE 13</t>
  </si>
  <si>
    <t>REHABILITACIÓN  DE PAVIMENTACION CON CONCRETO ASFÁLTICO DE CALLE RUIZ CORTINEZ Y LA "Y"</t>
  </si>
  <si>
    <t>REHABILITACIÓN DE PAVIMENTACION  CON CONCRETO ASFÁLTICO DE DISTRIBUIDOR VIAL EL TRÉBOL</t>
  </si>
  <si>
    <t>REHABILITACIÓN   DE PAVIMENTACION CON CONCRETO ASFÁLTICO DE CALLE MARGARITA MAZA DE JUÁREZ</t>
  </si>
  <si>
    <t>REHABILITACIÓN  DE PAVIMENTACION CON CONCRETO ASFÁLTICO DE CALLE REFORMA</t>
  </si>
  <si>
    <t>REHABILITACIÓN DE PAVIMENTACION  CON CONCRETO ASFÁLTICO DE CALLE ARTÍCULO 27</t>
  </si>
  <si>
    <t>REHABILITACIÓN  DE PAVIMENTACION CON CONCRETO ASFÁLTICO DE AVENIDA DIEGO HURTADO DE MENDOZA</t>
  </si>
  <si>
    <t>REHABILITACIÓN DE PAVIMENTACION  CON CONCRETO ASFÁLTICO DE CALLE DURANGO</t>
  </si>
  <si>
    <t>REHABILITACIÓN  DE PAVIMENTACION CON CONCRETO ASFÁLTICO DE AV. NIÑOS HÉROES</t>
  </si>
  <si>
    <t>REHABILITACIÓN DE PAVIMENTACION   CON CONCRETO ASFÁLTICO DE CALLE SINALOA</t>
  </si>
  <si>
    <t>REHABILITACIÓN DE PAVIMENTACION  CON CONCRETO ASFÁLTICO DE CALLE MICHOACÁN</t>
  </si>
  <si>
    <t>REHABILITACIÓN  DE PAVIMENTACION CON CONCRETO ASFÁLTICO DE CALLE BERNAL DÍAZ DEL CASTILLO</t>
  </si>
  <si>
    <t>REHABILITACIÓN  DE PAVIMENTACION CON CONCRETO ASFÁLTICO DE CALLE MANUEL ACUÑA</t>
  </si>
  <si>
    <t>REHABILITACIÓN  DE PAVIMENTACION  CON CONCRETO ASFÁLTICO DE CALLE RICARDO FLORES MAGÓN</t>
  </si>
  <si>
    <t>REHABILITACIÓN  DE PAVIMENTACION CON CONCRETO ASFÁLTICO DE AV. BAJA CALIFORNIA</t>
  </si>
  <si>
    <t>REHABILITACIÓN  DE PAVIMENTACION CON CONCRETO ASFÁLTICO DE CALLE CHIHUAHUA</t>
  </si>
  <si>
    <t>REHABILITACIÓN DE PAVIMENTACION CON CONCRETO ASFÁLTICO DE CALLE OAXACA</t>
  </si>
  <si>
    <t>REHABILITACIÓN  DE PAVIMENTACION CON CONCRETO ASFÁLTICO DE CALLE SONORA</t>
  </si>
  <si>
    <t>REHABILITACIÓN  DE PAVIMENTACION CON CONCRETO ASFÁLTICO DE CALLE VALLARTA</t>
  </si>
  <si>
    <t>REHABILITACIÓN  DE PAVIMENTACION CON CONCRETO ASFÁLTICO DE CALLE CHIAPAS</t>
  </si>
  <si>
    <t xml:space="preserve">REHABILITACIÓN  DE PAVIMENTACION CON CONCRETO ASFÁLTICO DE CALLE NAVEGANTE JUAN PÉREZ </t>
  </si>
  <si>
    <t>REHABILITACIÓN  DE PAVIMENTACION  CON CONCRETO ASFÁLTICO DE CALLE AV 18 DE MARZO</t>
  </si>
  <si>
    <t>REHABILITACIÓN  DE PAVIMENTACION CON CONCRETO ASFÁLTICO DE AVENIDA RUIZ CORTINEZ</t>
  </si>
  <si>
    <t>REHABILITACIÓN  DE PAVIMENTACION CON CONCRETO ASFÁLTICO DE CALLE EL MORRO</t>
  </si>
  <si>
    <t>REHABILITACIÓN  DE PAVIMENTACION CON CONCRETO ASFÁLTICO DE CALLE CARACOL</t>
  </si>
  <si>
    <t>REHABILITACIÓN  DE PAVIMENTACION CON CONCRETO ASFÁLTICO DE LOMAS DEL MAR</t>
  </si>
  <si>
    <t>REHABILITACIÓN  DE PAVIMENTACION CON CONCRETO ASFÁLTICO DE CALLE PILOTO ANTON DE ALAMINOS</t>
  </si>
  <si>
    <t>REHABILITACIÓN  DE PAVIMENTACION CON CONCRETO ASFÁLTICO DE LA CALLE ALMIRANTE RAFAEL IZAGUIRRE</t>
  </si>
  <si>
    <t>REHABILITACIÓN  DE PAVIMENTACION CON CONCRETO ASFÁLTICO DE CALLE PRINCIPAL</t>
  </si>
  <si>
    <t>REHABILITACIÓN   DE PAVIMENTACION CON CONCRETO ASFÁLTICO DE AVENIDA FARALLÓN</t>
  </si>
  <si>
    <t>REHABILITACIÓN  DE PAVIMENTACION CON CONCRETO ASFÁLTICO DE AVENIDA RANCHO ACAPULCO</t>
  </si>
  <si>
    <t>REHABILITACIÓN DE PAVIMENTACION  CON CONCRETO ASFÁLTICO DE AV. ADOLFO LÓPEZ MATEOS</t>
  </si>
  <si>
    <t>REHABILITACIÓN DE PAVIMENTACION  CON CONCRETO ASFÁLTICO DE AVENIDA DEL TANQUE</t>
  </si>
  <si>
    <t>REHABILITACIÓN  DE PAVIMENTACION  CON CONCRETO ASFÁLTICO DE CALLE CALLE ANDRES DE URDANETA</t>
  </si>
  <si>
    <t>REHABILITACIÓN   DE PAVIMENTACION CON CONCRETO ASFÁLTICO DE CALLE WILFRIDO MASSIEU</t>
  </si>
  <si>
    <t>REHABILITACIÓN  DE PAVIMENTACION CON CONCRETO ASFÁLTICO DE CALLE DE LA CAMPANA</t>
  </si>
  <si>
    <t>REHABILITACIÓN   DE PAVIMENTACION CON CONCRETO ASFÁLTICO DE AVENIDA ESCENICA</t>
  </si>
  <si>
    <t>REHABILITACIÓN  DE PAVIMENTACION CON CONCRETO ASFÁLTICO DE AVENIDA LAS PLAYAS</t>
  </si>
  <si>
    <t>REHABILITACIÓN  DE PAVIMENTACION  CON CONCRETO ASFÁLTICO DE AVENIDA GRAN VIA TROPICAL</t>
  </si>
  <si>
    <t>REHABILITACIÓN DE PAVIMENTACION  CON CONCRETO ASFÁLTICO DE AVENIDA LA SUIZA</t>
  </si>
  <si>
    <t>REHABILITACIÓN   DE PAVIMENTACION CON CONCRETO ASFÁLTICO DE CALLE FLAMINGOS</t>
  </si>
  <si>
    <t xml:space="preserve">REHABILITACIÓN DE PAVIMENTACION  CON CONCRETO ASFÁLTICO  CALLE VASCO NUÑEZ DE BALBOA </t>
  </si>
  <si>
    <t>REHABILITACIÓN  DE PAVIMENTACION  CON CONCRETO ASFÁLTICO DE CALLE ROTARIOS</t>
  </si>
  <si>
    <t>REHABILITACIÓN DE PAVIMENTACION  CON CONCRETO ASFÁLTICO DE CALLE SOCRATES</t>
  </si>
  <si>
    <t>REHABILITACIÓN DE PAVIMENTACION  CON CONCRETO ASFÁLTICO DE CALLE GRANJAS</t>
  </si>
  <si>
    <t>REHABILITACIÓN  DE PAVIMENTACION CON CONCRETO ASFÁLTICO DE AVENIDA ESCENICA</t>
  </si>
  <si>
    <t>REHABILITACIÓN  DE PAVIMENTACION CON CONCRETO ASFÁLTICO DE CALZADA PIE DE LA CUESTA</t>
  </si>
  <si>
    <t>REHABILITACIÓN DE PAVIMENTACION CON CONCRETO ASFÁLTICO DE CALLE PRINCIPAL</t>
  </si>
  <si>
    <t xml:space="preserve">REHABILITACIÓN DE PAVIMENTACION  CON CONCRETO ASFÁLTICO DE CALLE CALLE VICENTE GUERRERO </t>
  </si>
  <si>
    <t>REHABILITACIÓN   DE PAVIMENTACION CON CONCRETO ASFÁLTICO DE CALLE PASEO DE LA CAÑADA</t>
  </si>
  <si>
    <t xml:space="preserve">REHABILITACIÓN DE PAVIMENTACION  CON CONCRETO HIDRÁULICO EN ANDADOR HERMENEGILDO GALEANA </t>
  </si>
  <si>
    <t>MANTENIMIENTO DE AULAS EN ESCUELAS "ESC. PRIM. URB. MAT. FELIPE CARRILLO PUERTO"</t>
  </si>
  <si>
    <t>U.HAB. MODULO SOCIAL FOVISSSTE</t>
  </si>
  <si>
    <t>MANTENIMIENTO DE AULAS EN ESCUELAS "ESC. PRIM. MAT. MELCHOR OCAMPO"</t>
  </si>
  <si>
    <t>COL. LAJA</t>
  </si>
  <si>
    <t>MANTENIMIENTO DE AULAS EN ESCUELAS ESC. TELESECUNDARIA "BENEMERITO DE LAS AMERICAS"</t>
  </si>
  <si>
    <t>POB. LA CONCEPCION</t>
  </si>
  <si>
    <t xml:space="preserve">MANTENIMIENTO DE AULAS EN ESCUELAS ESC. PRIM. MAT. IGNACIO LOPEZ RAYÓN </t>
  </si>
  <si>
    <t>MANTENIMIENTO DE AULAS EN ESCUELAS "ESC. PRIM. EMPERADOR CUAUHTEMOC"</t>
  </si>
  <si>
    <t>MANTENIMIENTO DE AULAS EN ESCUELAS "ESC. PRIM. LAZARO CARDENAS DEL RIO"</t>
  </si>
  <si>
    <t xml:space="preserve">COL. LOS LIRIOS </t>
  </si>
  <si>
    <t xml:space="preserve">COL NUEVA LUZ </t>
  </si>
  <si>
    <t>COL. DEL PRI</t>
  </si>
  <si>
    <t>MANTENIMIENTO DE  BIBLIOTECA PÚBLICA MUNICIPAL "FRANCISCO FIGUEROA MATA"</t>
  </si>
  <si>
    <t>MANTENIMIENTO DE  BIBLIOTECA PÚBLICA MUNICIPAL "RAMÓN NOGUEDA LOPEZ"</t>
  </si>
  <si>
    <t>POB. LA ZANJA</t>
  </si>
  <si>
    <t>COL.PASO LIMONERO</t>
  </si>
  <si>
    <t>x</t>
  </si>
  <si>
    <t>1RF</t>
  </si>
  <si>
    <t>REHABILITACION DE  DRENAJE SANITARIO EN AVENIDA CONSTITUYENTES</t>
  </si>
  <si>
    <t>REHABILITACION DE DRENAJE PLUVIAL EN CALLE FRAGATA ZARAGOZA</t>
  </si>
  <si>
    <t xml:space="preserve">CONSTRUCCION DE SANITARIOS EN ESCUELA PRIMARIA  VICENTE GUERRERO SALDAÑA </t>
  </si>
  <si>
    <t>COL. AMPL. SAN ISIDRO</t>
  </si>
  <si>
    <t>MANTENIMIENTO DE AULAS EN ESC. SEC. TEC.67 SOR JUANA INÉS DE LA CRUZ</t>
  </si>
  <si>
    <t>CONSTRUCCION DE TECHADO EN TELEBACHILLERATO EN POBLADO AMATEPEC</t>
  </si>
  <si>
    <t>2RF</t>
  </si>
  <si>
    <t>3RF</t>
  </si>
  <si>
    <t>4RF</t>
  </si>
  <si>
    <t>5RF</t>
  </si>
  <si>
    <t>6RF</t>
  </si>
  <si>
    <t>7RF</t>
  </si>
  <si>
    <t>REHABILITACIÓN DE RED DE ENERGIA ELECTRICA EN AV. CONSTITUYENTES</t>
  </si>
  <si>
    <t>PAVIMENTACIÓN DE CALLE CERRADA MONTE ALBAN</t>
  </si>
  <si>
    <t xml:space="preserve"> DE PAVIMENTACION DE ANDADOR LAS CRUCES</t>
  </si>
  <si>
    <t>REHABILITACION DE CALLE ZARAGOZA DE CALLE ALDAMA A CALLE NICOLAS BRAVO</t>
  </si>
  <si>
    <t>PAVIMENTACION DE CALLE JUAN DE DIOS BONILLA</t>
  </si>
  <si>
    <t>POB. VISTA HERMOSA</t>
  </si>
  <si>
    <t>COL. V ISTA HERMOSA</t>
  </si>
  <si>
    <t>8RF</t>
  </si>
  <si>
    <t>9RF</t>
  </si>
  <si>
    <t>10RF</t>
  </si>
  <si>
    <t>11RF</t>
  </si>
  <si>
    <t>12RF</t>
  </si>
  <si>
    <t>13RF</t>
  </si>
  <si>
    <t>REHABILITACION DEL MERCADO PIE DE LA CUESTA</t>
  </si>
  <si>
    <t>REHABILITACION DEL MERCADO CALETA</t>
  </si>
  <si>
    <t>POB. TENIENTE JOSE AZUETA</t>
  </si>
  <si>
    <t>PAVIMENTACION DE CALLE   10</t>
  </si>
  <si>
    <t>COL. CUMBRES DE FIGUEROA</t>
  </si>
  <si>
    <t>PAVIMENTACION DE CALLE AGUSTIN MELGAR</t>
  </si>
  <si>
    <t>COL. AMIN ZARUR MENEZ</t>
  </si>
  <si>
    <t>CONSTRUCCION DE TECHADO EN JARDIN DE NIÑOS "LAZARO CARDENAS"</t>
  </si>
  <si>
    <t>ADQUISICION DE CÁMARAS FOTOGRÁFICAS</t>
  </si>
  <si>
    <t>ARRENDAMIENTO DE VEHÍCULOS (CAMIONETA)</t>
  </si>
  <si>
    <t>ARRENDAMIENTO DE VEHÍCULOS (GRUA CON CANASTILLA)</t>
  </si>
  <si>
    <t>REPARACIÓN Y MANTENIMIENTO DE EQUIPO DE TRANSPORTE.</t>
  </si>
  <si>
    <t>CONTROL PRESUPUESTAL</t>
  </si>
  <si>
    <t>DIRECCION DE FORTALECMIENTO MUNICIPAL</t>
  </si>
  <si>
    <t>ASESORÍA TÉCNICA PARA REALIZACIÓN DE OBRA PÚBLICA COMUNITARIA Y EXPEDIENTES TÉCNICOS.</t>
  </si>
  <si>
    <t>SDUOP</t>
  </si>
  <si>
    <t>ARRENDAMIENTO DE 4 VEHÍCULOS PARA LA VERIFICACIÓN Y SEGUIMIENTO DE LAS OBRAS</t>
  </si>
  <si>
    <t>CONTRATACION DE SERVICIOS PROFESIONALES PARA LA EVALUACION DE PROGAMAS PRESUPUESTALES</t>
  </si>
  <si>
    <t>ARRENDAMIENTO DE VEHICULOS PARA LA VERIFICACIÓN Y EL SEGUIMIENTO DE LAS OBRAS REALIZADAS CON EL FAIS (2 CAMIONETAS CON PLATAFORMA)</t>
  </si>
  <si>
    <t>CONTRATACIÓN DE SUPERVISIÓN EXTERNA PARA ATENCIÓN A LA OBRA PÚBLICA 2020</t>
  </si>
  <si>
    <t>CONTRATACIÓN DE LABORATORIO PARA PRUEBAS DE CALIDAD DE OBRA PARA LA ATENCIÓN DE LA OBRA PÚBLICA 2020</t>
  </si>
  <si>
    <t>PROYECTO EJECUTIVO DE LA VIALIDAD RIVERA LA SABAN DEL KM 0+000 AL 0+950 COLONIA LA SABANA</t>
  </si>
  <si>
    <t>PROYECTO EJECUTIVO DE LA VIALIDAD RIVERA LA SABANA DEL KM 1+950 AL KM 3+804 COL EL CAYACO</t>
  </si>
  <si>
    <t>PROYECTO EJECUTIVO DE LA VIALIDAD RIVERA LA SABANA DEL KM 3+804 AL KM 4+626 POB TUNCINGO</t>
  </si>
  <si>
    <t>ADQUISICION DE MATERIAL Y EQUIPO FOTOGRÁFICO PARA LA VERIFICACIÓN Y SEGUIMIENTO DE OBRAS</t>
  </si>
  <si>
    <t>CAPAMA</t>
  </si>
  <si>
    <t>ELABORACIÓN DE 15 DIAGNOSTICOS DE LAS PLANTAS DE TRATAMIENTO DE AGUAS RESIDUALES (PTARS).</t>
  </si>
  <si>
    <t>ELABORACIÓN DE DIAGNÓSTICO DEL SISTEMA DE USUARIOS DE LA DEMANDA SOCIAL DE AGUA EN ZONA SUR ORIENTE</t>
  </si>
  <si>
    <t>DIAGNÓSTICO DE INSTALACIONES DE 30 ESTACIONES DE BOMBEO Y ANÁLISIS DE PROCEDIMIENTOS OPERATIVOS</t>
  </si>
  <si>
    <t>ESTUDIO PARA DETERMINAR FUGAS Y PÉRDIDAS DE AGUA EN ACUEDUCTOS Y LÍNEAS PRINCIPALES QUE ABASTECEN AL MUNICIPIO DE ACAPULCO</t>
  </si>
  <si>
    <t>ARRENDAMIENTO DE VEHÍCULOS PARA LA SUPERVISIÓN Y SEGUIMIENTO DE LAS OBRAS</t>
  </si>
  <si>
    <t>DIRECCION DE MERCADOS</t>
  </si>
  <si>
    <t>ARRENDAMIENTO DE 1 VEHÍCULO PARA LA VERIFICACIÓN Y SEGUIMIENTO DE LA OBRA</t>
  </si>
  <si>
    <t>MANTENIMIENTO Y CONSERVACIÓN DE VEHÍCULOS TERRESTRES</t>
  </si>
  <si>
    <t>ADQUISICION DE HADWARE Y SOFTWARE</t>
  </si>
  <si>
    <t>CURSOS DE CAPACITACION Y ACTUALIZACION</t>
  </si>
  <si>
    <t>CURSO DE PROFESIONALIZACIÓN Y ACTUALIZACIÓN DE LOS SERVIDORES PÚBLICOS MUNICIPALES, EN LAS TIC´S (TECNOLOGÍAS DE LA INFORMACIÓN Y COMUNICACIÓN</t>
  </si>
  <si>
    <t>DIRECCION DE RECURSOS HUMANOS</t>
  </si>
  <si>
    <t>CURSO DE CAPACITACIÓN PARA LA FORMACIÓN Y ACTUALIZACIÓN DE EQUIPOS DE TRABAJO PARA LOS SERVIDORES PÚBLICOS DE LA ADMINISTRACIÓN PÚBLICA MUNICIPAL</t>
  </si>
  <si>
    <t>CURSOS: CREANDO Y EDITANDO DATOS CON ARCGIS PRO, CREANDO MAPAS Y VISUALIZACIONES CON ARCGIS</t>
  </si>
  <si>
    <t>DIRECCION DE PLANEACION</t>
  </si>
  <si>
    <t>FORTALECIMIENTO DE LAS CAPACIDADES DE LOS SERVDORES PÚBLICOS EN MATERIA DE PRESUPUESTO BASADO EN RESULTADOS Y DISCIPLINA FINANCIERA.</t>
  </si>
  <si>
    <t>DIRECCION DE CONTROL PRESUPUESTAL</t>
  </si>
  <si>
    <t>CURSO DE CAPACITACIÓN PARA LA FORMACIÓN DE LOS SERVIDORES PÚBLICOS EN LA PROGRAMACIÓN,EVALUACIÓN Y DIAGNOSTICOS PARA LA OBRA PÚBLICA MUNICIPAL.</t>
  </si>
  <si>
    <t>CERTIFICACIÓN DE TECNOLOGIAS DE LA INFORMACIÓN DE CISCO SISTEMA (CCNA).</t>
  </si>
  <si>
    <t>FINNAZAS (DIRECCION DE SISTEMAS)</t>
  </si>
  <si>
    <t>CERTIFICACIÓN DE PROFESIONAL EN SOLUCIONES INALÁMBRICA (NETWORKING Y WIFI).</t>
  </si>
  <si>
    <t>SEGURIDAD PUBLICA</t>
  </si>
  <si>
    <t>PROGRAMA DE CAPACITACIÓN PARA ÁREAS DE ATENCIÓN A VICTIMAS DEL DELITO Y VIOLENCIA DESDE LA PERSPECTIVA DE GÉNERO</t>
  </si>
  <si>
    <t>PROGRAMA DE CAPACITACIÓN PARA LA POLICÍA SOBRE ACTUALIZACIÓN POLICIAL DESDE LA PERSPECTIVA DE GÉNERO</t>
  </si>
  <si>
    <t>ACONDICIONAMIENTO DE ESPACIOS FSICOS</t>
  </si>
  <si>
    <t>ADQUISICION DE MOBILIARIO Y EQUIPO  DE OFICNAS</t>
  </si>
  <si>
    <t>CREACIÓN Y ACTUALIZACIÓN DE LA NORMATIVIDAD MUNICIPAL Y DE LAS DEMARCACIONES  DEL DISTRITO FEDERAL</t>
  </si>
  <si>
    <t>ACTUALIZACIÓN DEL BANDO DE POLICIA Y GOBIERNO MUNICIPAL, DEL MUNICIPIO DE ACAPULCO DE JUÁREZ GUERRERO.</t>
  </si>
  <si>
    <t>SRIA GENERRAL</t>
  </si>
  <si>
    <t>OBRAS PUBLICAS</t>
  </si>
  <si>
    <t>No. PROG.</t>
  </si>
  <si>
    <t>RUBRO</t>
  </si>
  <si>
    <t xml:space="preserve">MODALIDAD DEL PROYECTO </t>
  </si>
  <si>
    <t>DESCRIPCION DEL PROYECTO</t>
  </si>
  <si>
    <t xml:space="preserve">ZONA O REGION </t>
  </si>
  <si>
    <t>PRESENCIA INDIGENA                     ( SI  / NO )</t>
  </si>
  <si>
    <t xml:space="preserve">                     NOMBRE DE LA COLONIA O LOCALIDAD </t>
  </si>
  <si>
    <t>MONTO TOTAL</t>
  </si>
  <si>
    <t>DENTRO DE LAS COLONIAS DE MAYOR INCIDENCIA DELICTIVA EN 2019 (SI / NO)</t>
  </si>
  <si>
    <t>INVERSIÓN FISM</t>
  </si>
  <si>
    <t xml:space="preserve">            INVERSION ESTATAL</t>
  </si>
  <si>
    <t>OTRO</t>
  </si>
  <si>
    <t>METAS</t>
  </si>
  <si>
    <t>U. De M.</t>
  </si>
  <si>
    <t>BENEFICIARIOS</t>
  </si>
  <si>
    <t>Total</t>
  </si>
  <si>
    <t>Mujeres</t>
  </si>
  <si>
    <t>Hombres</t>
  </si>
  <si>
    <t>Cant.</t>
  </si>
  <si>
    <t>COL. EL POCHOTE (LA VENTA)</t>
  </si>
  <si>
    <t xml:space="preserve">NOMBRE DE LA COLONIA O LOCALIDAD </t>
  </si>
  <si>
    <t>INVERSION ESTATAL</t>
  </si>
  <si>
    <r>
      <t xml:space="preserve">CURSOS PARA LA  CERTIFICACION DE SERVIDORES PUBLICOS:                          - </t>
    </r>
    <r>
      <rPr>
        <sz val="10"/>
        <rFont val="Arial"/>
        <family val="2"/>
      </rPr>
      <t>EC0500 "ACCIÓN CON LEGALIDAD Y PREVENCIÓN DE LA CORRUPCIÓN EN LA ADMINISTRACIÓN PÚBLICA.                                             - (EC0020) CURSO PARA LA FORMULACIÓN DEL DISEÑO DE PROYECTOS DE INVERSIÓN                                                                              -(EC0308) "CAPACITACIÓN PRESENCIAL A SERVIDORAS Y SERVIDORES PÚBLICOS EN Y DESDE EL ENFOQUE DE IGUALDAD ENTRE MUJERES Y HOMBRES NIVEL NIVEL BÁSICO.                                                                                                - (EC0105) ATENCIÓN AL CIUDADANO EN EL SECTOR PÚBLICO.</t>
    </r>
  </si>
  <si>
    <t>NIO</t>
  </si>
  <si>
    <t>RENDIMIENTOS FINANCIEROS</t>
  </si>
  <si>
    <t>CONTRATACIÓN DE CONSULTORIA PARA LA COMPROBACIÓN DE LA CUENTA PÚBLICA 2020</t>
  </si>
  <si>
    <t>COL. REVOLUCION DE OCTUBRE</t>
  </si>
  <si>
    <t>ESTUDIO PARA DETERMINAR LA DEMANDA DE AGUA EN INSTALACIONES</t>
  </si>
  <si>
    <t xml:space="preserve">REHABILITACIÓN DE SISTEMA DE AGUA POTABLE </t>
  </si>
  <si>
    <t>U. HAB.  FOVISSSTE</t>
  </si>
  <si>
    <t>PAVIMENTACION CALLE CALAMAR</t>
  </si>
  <si>
    <t>CONSTRUCCION DE CALLE BATALLA DE AYACUCHO</t>
  </si>
  <si>
    <t>CONSTRUCCION DE ANDADOR MIMOSAS 1</t>
  </si>
  <si>
    <t>CONSTRUCCION DE DRENAJE PLUVIAL EN AVENIDA INSURGENTES</t>
  </si>
  <si>
    <t>FOLIO SRFT</t>
  </si>
  <si>
    <t>GRO200401832195</t>
  </si>
  <si>
    <t>GRO200401834946</t>
  </si>
  <si>
    <t>GRO200401832322</t>
  </si>
  <si>
    <t>GRO200401833600</t>
  </si>
  <si>
    <t>GRO200401829282</t>
  </si>
  <si>
    <t>GRO200401829283</t>
  </si>
  <si>
    <t>GRO200401829284</t>
  </si>
  <si>
    <t>GRO200401854556</t>
  </si>
  <si>
    <t>GRO200401812681</t>
  </si>
  <si>
    <t>GRO200401812685</t>
  </si>
  <si>
    <t>GRO200401813475</t>
  </si>
  <si>
    <t>GRO200401812025</t>
  </si>
  <si>
    <t>GRO200401812349</t>
  </si>
  <si>
    <t>GRO200401812643</t>
  </si>
  <si>
    <t>GRO200401812660</t>
  </si>
  <si>
    <t>GRO200401812688</t>
  </si>
  <si>
    <t>GRO200401812689</t>
  </si>
  <si>
    <t>GRO200401812403</t>
  </si>
  <si>
    <t>GRO200401812407</t>
  </si>
  <si>
    <t>GRO200401811866</t>
  </si>
  <si>
    <t>GRO200401812251</t>
  </si>
  <si>
    <t>GRO200401812255</t>
  </si>
  <si>
    <t>GRO200401812263</t>
  </si>
  <si>
    <t>GRO200401812265</t>
  </si>
  <si>
    <t>GRO200301768972</t>
  </si>
  <si>
    <t>GRO200301767804</t>
  </si>
  <si>
    <t>GRO200301767812</t>
  </si>
  <si>
    <t>GRO200301767818</t>
  </si>
  <si>
    <t>GRO200301767822</t>
  </si>
  <si>
    <t>GRO200301767825</t>
  </si>
  <si>
    <t>GRO200301767829</t>
  </si>
  <si>
    <t>GRO200301767832</t>
  </si>
  <si>
    <t>GRO200301770122</t>
  </si>
  <si>
    <t>GRO200301770168</t>
  </si>
  <si>
    <t>GRO200301770173</t>
  </si>
  <si>
    <t>GRO200301770176</t>
  </si>
  <si>
    <t>GRO200301770182</t>
  </si>
  <si>
    <t>GRO200301770136</t>
  </si>
  <si>
    <t>GRO200301768432</t>
  </si>
  <si>
    <t>GRO200301769139</t>
  </si>
  <si>
    <t>GRO200301767843</t>
  </si>
  <si>
    <t>GRO200301767845</t>
  </si>
  <si>
    <t>GRO200301768829</t>
  </si>
  <si>
    <t>GRO200301769172</t>
  </si>
  <si>
    <t>GRO200301767847</t>
  </si>
  <si>
    <t>GRO200301767850</t>
  </si>
  <si>
    <t>GRO200301769197</t>
  </si>
  <si>
    <t>GRO200301768516</t>
  </si>
  <si>
    <t>GRO200301768526</t>
  </si>
  <si>
    <t>GRO200301768540</t>
  </si>
  <si>
    <t>GRO200301768879</t>
  </si>
  <si>
    <t>GRO200301768561</t>
  </si>
  <si>
    <t>GRO200301768579</t>
  </si>
  <si>
    <t>GRO200301768592</t>
  </si>
  <si>
    <t>GRO200301768597</t>
  </si>
  <si>
    <t>GRO200301769251</t>
  </si>
  <si>
    <t>GRO200301769255</t>
  </si>
  <si>
    <t>GRO200301769258</t>
  </si>
  <si>
    <t>GRO200301769263</t>
  </si>
  <si>
    <t>GRO200301768323</t>
  </si>
  <si>
    <t>GRO200301768401</t>
  </si>
  <si>
    <t>GRO200301769912</t>
  </si>
  <si>
    <t>GRO200301769926</t>
  </si>
  <si>
    <t>GRO200301769989</t>
  </si>
  <si>
    <t>GRO200301768304</t>
  </si>
  <si>
    <t>GRO200301770095</t>
  </si>
  <si>
    <t>GRO200301769668</t>
  </si>
  <si>
    <t>GRO200301774070</t>
  </si>
  <si>
    <t>GRO200301759676</t>
  </si>
  <si>
    <t>GRO200301762154</t>
  </si>
  <si>
    <t>GRO200301775230</t>
  </si>
  <si>
    <t>GRO200301776052</t>
  </si>
  <si>
    <t>GRO200301776294</t>
  </si>
  <si>
    <t>GRO200401832825</t>
  </si>
  <si>
    <t>GRO200401831687</t>
  </si>
  <si>
    <t>GRO200401832986</t>
  </si>
  <si>
    <t>GRO200401832868</t>
  </si>
  <si>
    <t>GRO200401832871</t>
  </si>
  <si>
    <t>GRO200401835455</t>
  </si>
  <si>
    <t>GRO200401825612</t>
  </si>
  <si>
    <t>GRO200401824846</t>
  </si>
  <si>
    <t>GRO200401824002</t>
  </si>
  <si>
    <t>GRO200401824072</t>
  </si>
  <si>
    <t>GRO200401824082</t>
  </si>
  <si>
    <t>GRO200401865169</t>
  </si>
  <si>
    <t>GRO200401863796</t>
  </si>
  <si>
    <t>GRO200401863568</t>
  </si>
  <si>
    <t>GRO200401854445</t>
  </si>
  <si>
    <t>GRO200401864752</t>
  </si>
  <si>
    <t>GRO200401854029</t>
  </si>
  <si>
    <t>GRO200401844549</t>
  </si>
  <si>
    <t>GRO200401854093</t>
  </si>
  <si>
    <t>GRO200401853971</t>
  </si>
  <si>
    <t>GRO200401868292</t>
  </si>
  <si>
    <t>GRO200401832561</t>
  </si>
  <si>
    <t>GRO200401840889</t>
  </si>
  <si>
    <t>GRO200401836322</t>
  </si>
  <si>
    <t>GRO200401840698</t>
  </si>
  <si>
    <t>GRO200401840754</t>
  </si>
  <si>
    <t>GRO200401833357</t>
  </si>
  <si>
    <t>GRO200401864726</t>
  </si>
  <si>
    <t>GRO200401865140</t>
  </si>
  <si>
    <t>GRO200401868287</t>
  </si>
  <si>
    <t>GRO200401840916</t>
  </si>
  <si>
    <t>GRO200401831864</t>
  </si>
  <si>
    <t>GRO200401840423</t>
  </si>
  <si>
    <t>GRO200401840440</t>
  </si>
  <si>
    <t>GRO200401833282</t>
  </si>
  <si>
    <t>GRO200401840191</t>
  </si>
  <si>
    <t>GRO200401840799</t>
  </si>
  <si>
    <t>GRO200401832650</t>
  </si>
  <si>
    <t>GRO200401830338</t>
  </si>
  <si>
    <t>GRO200401850323</t>
  </si>
  <si>
    <t>GRO200401865361</t>
  </si>
  <si>
    <t>GRO200401864700</t>
  </si>
  <si>
    <t>GRO200401830574</t>
  </si>
  <si>
    <t>GRO200401824799</t>
  </si>
  <si>
    <t>GRO200401823463</t>
  </si>
  <si>
    <t>GRO200401823986</t>
  </si>
  <si>
    <t>GRO200401824062</t>
  </si>
  <si>
    <t>GRO200401865114</t>
  </si>
  <si>
    <t>GRO200401863498</t>
  </si>
  <si>
    <t>GRO200401865049</t>
  </si>
  <si>
    <t>GRO200401844497</t>
  </si>
  <si>
    <t>GRO200401854722</t>
  </si>
  <si>
    <t>GRO200401845187</t>
  </si>
  <si>
    <t>GRO200401868297</t>
  </si>
  <si>
    <t>GRO200401815373</t>
  </si>
  <si>
    <t>GRO200401815029</t>
  </si>
  <si>
    <t>GRO200401813017</t>
  </si>
  <si>
    <t>GRO200401810579</t>
  </si>
  <si>
    <t>GRO200301749903</t>
  </si>
  <si>
    <t>GRO200301772465</t>
  </si>
  <si>
    <t>GRO200301764819</t>
  </si>
  <si>
    <t>GRO200301768097</t>
  </si>
  <si>
    <t>GRO200301772001</t>
  </si>
  <si>
    <t>GRO200301759513</t>
  </si>
  <si>
    <t>GRO200301767574</t>
  </si>
  <si>
    <t>GRO200301768135</t>
  </si>
  <si>
    <t>GRO200301769071</t>
  </si>
  <si>
    <t>GRO200301764976</t>
  </si>
  <si>
    <t>GRO200301770166</t>
  </si>
  <si>
    <t>GRO200301767129</t>
  </si>
  <si>
    <t>GRO200301767645</t>
  </si>
  <si>
    <t>GRO200301770222</t>
  </si>
  <si>
    <t>GRO200301765060</t>
  </si>
  <si>
    <t>GRO200301767856</t>
  </si>
  <si>
    <t>GRO200301765106</t>
  </si>
  <si>
    <t>GRO200301767530</t>
  </si>
  <si>
    <t>GRO200301773203</t>
  </si>
  <si>
    <t>GRO200301761351</t>
  </si>
  <si>
    <t>GRO200301761452</t>
  </si>
  <si>
    <t>GRO200301767178</t>
  </si>
  <si>
    <t>GRO200301767197</t>
  </si>
  <si>
    <t>GRO200301761569</t>
  </si>
  <si>
    <t>GRO200301763304</t>
  </si>
  <si>
    <t>GRO200301763385</t>
  </si>
  <si>
    <t>GRO200301772217</t>
  </si>
  <si>
    <t>GRO200301773160</t>
  </si>
  <si>
    <t>GRO200301759277</t>
  </si>
  <si>
    <t>GRO200301759284</t>
  </si>
  <si>
    <t>GRO200301759296</t>
  </si>
  <si>
    <t>GRO200301759301</t>
  </si>
  <si>
    <t>GRO200301759302</t>
  </si>
  <si>
    <t>GRO200301759303</t>
  </si>
  <si>
    <t>GRO200301759667</t>
  </si>
  <si>
    <t>GRO200301760757</t>
  </si>
  <si>
    <t>GRO200301759690</t>
  </si>
  <si>
    <t>GRO200301759691</t>
  </si>
  <si>
    <t>GRO200301759692</t>
  </si>
  <si>
    <t>GRO200301759695</t>
  </si>
  <si>
    <t>GRO200301758897</t>
  </si>
  <si>
    <t>GRO200301760946</t>
  </si>
  <si>
    <t>GRO200301760961</t>
  </si>
  <si>
    <t>GRO200301760977</t>
  </si>
  <si>
    <t>GRO200301760980</t>
  </si>
  <si>
    <t>GRO200301760981</t>
  </si>
  <si>
    <t>GRO200301761090</t>
  </si>
  <si>
    <t>GRO200301759425</t>
  </si>
  <si>
    <t>GRO200301759809</t>
  </si>
  <si>
    <t>GRO200301759826</t>
  </si>
  <si>
    <t>GRO200301760355</t>
  </si>
  <si>
    <t>GRO200301761133</t>
  </si>
  <si>
    <t>GRO200301759930</t>
  </si>
  <si>
    <t>GRO200301759954</t>
  </si>
  <si>
    <t>GRO200301759491</t>
  </si>
  <si>
    <t>GRO200301759971</t>
  </si>
  <si>
    <t>GRO200301759537</t>
  </si>
  <si>
    <t>GRO200301759184</t>
  </si>
  <si>
    <t>GRO200301759540</t>
  </si>
  <si>
    <t>GRO200301760540</t>
  </si>
  <si>
    <t>GRO200301760544</t>
  </si>
  <si>
    <t>GRO200301760547</t>
  </si>
  <si>
    <t>GRO200301761231</t>
  </si>
  <si>
    <t>GRO200301759594</t>
  </si>
  <si>
    <t>GRO200301759270</t>
  </si>
  <si>
    <t>GRO200301760074</t>
  </si>
  <si>
    <t>GRO200301760076</t>
  </si>
  <si>
    <t>GRO200301759844</t>
  </si>
  <si>
    <t>GRO200301762623</t>
  </si>
  <si>
    <t>GRO200301762634</t>
  </si>
  <si>
    <t>GRO200301760081</t>
  </si>
  <si>
    <t>GRO200301760937</t>
  </si>
  <si>
    <t>GRO200301763339</t>
  </si>
  <si>
    <t>GRO200301760414</t>
  </si>
  <si>
    <t>GRO200301760415</t>
  </si>
  <si>
    <t>GRO200301751890</t>
  </si>
  <si>
    <t>GRO200301761355</t>
  </si>
  <si>
    <t>GRO200301762145</t>
  </si>
  <si>
    <t>GRO200301762884</t>
  </si>
  <si>
    <t>GRO200301761533</t>
  </si>
  <si>
    <t>GRO200301760480</t>
  </si>
  <si>
    <t>GRO200301760483</t>
  </si>
  <si>
    <t>GRO200301760486</t>
  </si>
  <si>
    <t>GRO200301760601</t>
  </si>
  <si>
    <t>GRO200301761676</t>
  </si>
  <si>
    <t>GRO200301761685</t>
  </si>
  <si>
    <t>GRO200301762978</t>
  </si>
  <si>
    <t>GRO200301761695</t>
  </si>
  <si>
    <t>GRO200301761704</t>
  </si>
  <si>
    <t>GRO200301761709</t>
  </si>
  <si>
    <t>GRO200301782004</t>
  </si>
  <si>
    <t>GRO200401838431</t>
  </si>
  <si>
    <t>GRO200401838436</t>
  </si>
  <si>
    <t>GRO200401839471</t>
  </si>
  <si>
    <t>GRO200401839478</t>
  </si>
  <si>
    <t>GRO200401831635</t>
  </si>
  <si>
    <t>GRO200401836496</t>
  </si>
  <si>
    <t>GRO200401839505</t>
  </si>
  <si>
    <t>GRO200401841985</t>
  </si>
  <si>
    <t>GRO200401831279</t>
  </si>
  <si>
    <t>GRO200401831651</t>
  </si>
  <si>
    <t>GRO200401831685</t>
  </si>
  <si>
    <t>GRO200401836507</t>
  </si>
  <si>
    <t>GRO200401836520</t>
  </si>
  <si>
    <t>GRO200401838468</t>
  </si>
  <si>
    <t>GRO200401838477</t>
  </si>
  <si>
    <t>GRO200401839521</t>
  </si>
  <si>
    <t>GRO200401839535</t>
  </si>
  <si>
    <t>GRO200401833719</t>
  </si>
  <si>
    <t>GRO200401833721</t>
  </si>
  <si>
    <t>GRO200401836532</t>
  </si>
  <si>
    <t>GRO200401839074</t>
  </si>
  <si>
    <t>GRO200401839078</t>
  </si>
  <si>
    <t>GRO200401839081</t>
  </si>
  <si>
    <t>GRO200401839085</t>
  </si>
  <si>
    <t>GRO200401839089</t>
  </si>
  <si>
    <t>GRO200401839092</t>
  </si>
  <si>
    <t>GRO200401839549</t>
  </si>
  <si>
    <t>GRO200401836009</t>
  </si>
  <si>
    <t>GRO200401834891</t>
  </si>
  <si>
    <t>GRO200401838508</t>
  </si>
  <si>
    <t>GRO200401838522</t>
  </si>
  <si>
    <t>GRO200401839098</t>
  </si>
  <si>
    <t>GRO200401839100</t>
  </si>
  <si>
    <t>GRO200401839107</t>
  </si>
  <si>
    <t>GRO200401839110</t>
  </si>
  <si>
    <t>GRO200401839115</t>
  </si>
  <si>
    <t>GRO200401831349</t>
  </si>
  <si>
    <t>GRO200401838539</t>
  </si>
  <si>
    <t>GRO200401839118</t>
  </si>
  <si>
    <t>GRO200401839121</t>
  </si>
  <si>
    <t>GRO200401831381</t>
  </si>
  <si>
    <t>GRO200401832983</t>
  </si>
  <si>
    <t>GRO200401836045</t>
  </si>
  <si>
    <t>GRO200401836057</t>
  </si>
  <si>
    <t>GRO200401834921</t>
  </si>
  <si>
    <t>GRO200401838560</t>
  </si>
  <si>
    <t>GRO200401839153</t>
  </si>
  <si>
    <t>GRO200401839158</t>
  </si>
  <si>
    <t>GRO200401839161</t>
  </si>
  <si>
    <t>GRO200401842057</t>
  </si>
  <si>
    <t>GRO200401831398</t>
  </si>
  <si>
    <t>GRO200401832040</t>
  </si>
  <si>
    <t>GRO200401836071</t>
  </si>
  <si>
    <t>GRO200401834944</t>
  </si>
  <si>
    <t>GRO200401834945</t>
  </si>
  <si>
    <t>GRO200401839166</t>
  </si>
  <si>
    <t>GRO200401839650</t>
  </si>
  <si>
    <t>GRO200401839653</t>
  </si>
  <si>
    <t>GRO200401832080</t>
  </si>
  <si>
    <t>GRO200401836879</t>
  </si>
  <si>
    <t>GRO200401839664</t>
  </si>
  <si>
    <t>GRO200401839669</t>
  </si>
  <si>
    <t>GRO200401839672</t>
  </si>
  <si>
    <t>GRO200401842084</t>
  </si>
  <si>
    <t>GRO200401834701</t>
  </si>
  <si>
    <t>GRO200401837075</t>
  </si>
  <si>
    <t>GRO200401831484</t>
  </si>
  <si>
    <t>GRO200401832125</t>
  </si>
  <si>
    <t>GRO200401834729</t>
  </si>
  <si>
    <t>GRO200401837088</t>
  </si>
  <si>
    <t>GRO200401838646</t>
  </si>
  <si>
    <t>GRO200401838656</t>
  </si>
  <si>
    <t>GRO200401832145</t>
  </si>
  <si>
    <t>GRO200401834753</t>
  </si>
  <si>
    <t>GRO200401836232</t>
  </si>
  <si>
    <t>GRO200401837134</t>
  </si>
  <si>
    <t>GRO200401838663</t>
  </si>
  <si>
    <t>GRO200401838667</t>
  </si>
  <si>
    <t>GRO200401838677</t>
  </si>
  <si>
    <t>GRO200401839733</t>
  </si>
  <si>
    <t>GRO200401839738</t>
  </si>
  <si>
    <t>GRO200401839745</t>
  </si>
  <si>
    <t>GRO200401834245</t>
  </si>
  <si>
    <t>GRO200401834250</t>
  </si>
  <si>
    <t>GRO200401836589</t>
  </si>
  <si>
    <t>GRO200401838323</t>
  </si>
  <si>
    <t>GRO200401839388</t>
  </si>
  <si>
    <t>GRO200401839399</t>
  </si>
  <si>
    <t>GRO200401839753</t>
  </si>
  <si>
    <t>GRO200401836276</t>
  </si>
  <si>
    <t>GRO200401837190</t>
  </si>
  <si>
    <t>GRO200401832362</t>
  </si>
  <si>
    <t>GRO200401838344</t>
  </si>
  <si>
    <t>GRO200401839417</t>
  </si>
  <si>
    <t>GRO200401832383</t>
  </si>
  <si>
    <t>GRO200401839425</t>
  </si>
  <si>
    <t>GRO200401839429</t>
  </si>
  <si>
    <t>GRO200401839452</t>
  </si>
  <si>
    <t>GRO200401839459</t>
  </si>
  <si>
    <t>GRO200401833603</t>
  </si>
  <si>
    <t>GRO200401841974</t>
  </si>
  <si>
    <t>GRO200401837979</t>
  </si>
  <si>
    <t>GRO200401837051</t>
  </si>
  <si>
    <t>GRO200401837066</t>
  </si>
  <si>
    <t>GRO200401839994</t>
  </si>
  <si>
    <t>GRO200401833466</t>
  </si>
  <si>
    <t>GRO200401831958</t>
  </si>
  <si>
    <t>GRO200401840905</t>
  </si>
  <si>
    <t>GRO200401832999</t>
  </si>
  <si>
    <t>GRO200401830563</t>
  </si>
  <si>
    <t>GRO200401830570</t>
  </si>
  <si>
    <t>GRO200401834539</t>
  </si>
  <si>
    <t>GRO200401835234</t>
  </si>
  <si>
    <t>GRO200401838055</t>
  </si>
  <si>
    <t>GRO200401834589</t>
  </si>
  <si>
    <t>GRO200401838864</t>
  </si>
  <si>
    <t>GRO200401823602</t>
  </si>
  <si>
    <t>GRO200401838870</t>
  </si>
  <si>
    <t>GRO200401838874</t>
  </si>
  <si>
    <t>GRO200401838879</t>
  </si>
  <si>
    <t>GRO200401838883</t>
  </si>
  <si>
    <t>GRO200401838884</t>
  </si>
  <si>
    <t>GRO200401838889</t>
  </si>
  <si>
    <t>GRO200401838891</t>
  </si>
  <si>
    <t>GRO200401838895</t>
  </si>
  <si>
    <t>GRO200401838896</t>
  </si>
  <si>
    <t>GRO200401838899</t>
  </si>
  <si>
    <t>GRO200401838904</t>
  </si>
  <si>
    <t>GRO200401841044</t>
  </si>
  <si>
    <t>GRO200401837785</t>
  </si>
  <si>
    <t>GRO200401835355</t>
  </si>
  <si>
    <t>GRO200401839069</t>
  </si>
  <si>
    <t>GRO200401839071</t>
  </si>
  <si>
    <t>GRO200401839063</t>
  </si>
  <si>
    <t>GRO200401839065</t>
  </si>
  <si>
    <t>GRO200401841050</t>
  </si>
  <si>
    <t>GRO200401841811</t>
  </si>
  <si>
    <t>GRO200401837826</t>
  </si>
  <si>
    <t>GRO200401835380</t>
  </si>
  <si>
    <t>GRO200401831927</t>
  </si>
  <si>
    <t>GRO200401835390</t>
  </si>
  <si>
    <t>GRO200401836926</t>
  </si>
  <si>
    <t>GRO200401839300</t>
  </si>
  <si>
    <t>GRO200401840734</t>
  </si>
  <si>
    <t>GRO200401841839</t>
  </si>
  <si>
    <t>GRO200401837860</t>
  </si>
  <si>
    <t>GRO200401836941</t>
  </si>
  <si>
    <t>GRO200401839317</t>
  </si>
  <si>
    <t>GRO200401839319</t>
  </si>
  <si>
    <t>GRO200401841881</t>
  </si>
  <si>
    <t>GRO200401833349</t>
  </si>
  <si>
    <t>GRO200401835438</t>
  </si>
  <si>
    <t>GRO200401835443</t>
  </si>
  <si>
    <t>GRO200401835449</t>
  </si>
  <si>
    <t>GRO200401835451</t>
  </si>
  <si>
    <t>GRO200401835453</t>
  </si>
  <si>
    <t>GRO200401835454</t>
  </si>
  <si>
    <t>GRO200401836955</t>
  </si>
  <si>
    <t>GRO200401836975</t>
  </si>
  <si>
    <t>GRO200401839354</t>
  </si>
  <si>
    <t>GRO200401840785</t>
  </si>
  <si>
    <t>GRO200401841142</t>
  </si>
  <si>
    <t>DIRECTA</t>
  </si>
  <si>
    <t>COMPLEMENTARIA</t>
  </si>
  <si>
    <t>CONTRIBUCION</t>
  </si>
  <si>
    <t>GRO200401836998</t>
  </si>
  <si>
    <t>GRO200401837935</t>
  </si>
  <si>
    <t>GRO200401835139</t>
  </si>
  <si>
    <t>GRO200401837030</t>
  </si>
  <si>
    <t>GRO200401830503</t>
  </si>
  <si>
    <t>GRO200401824525</t>
  </si>
  <si>
    <t>GRO200401824526</t>
  </si>
  <si>
    <t>GRO200401824529</t>
  </si>
  <si>
    <t>GRO200401824535</t>
  </si>
  <si>
    <t>GRO200401825613</t>
  </si>
  <si>
    <t>GRO200401829390</t>
  </si>
  <si>
    <t>GRO200401829791</t>
  </si>
  <si>
    <t>GRO200401829827</t>
  </si>
  <si>
    <t>GRO200401823230</t>
  </si>
  <si>
    <t>GRO200401823233</t>
  </si>
  <si>
    <t>GRO200401825704</t>
  </si>
  <si>
    <t>GRO200401829481</t>
  </si>
  <si>
    <t>GRO200401825732</t>
  </si>
  <si>
    <t>GRO200401829886</t>
  </si>
  <si>
    <t>GRO200401823840</t>
  </si>
  <si>
    <t>GRO200401829558</t>
  </si>
  <si>
    <t>GRO200401829923</t>
  </si>
  <si>
    <t>GRO200401823845</t>
  </si>
  <si>
    <t>GRO200401823847</t>
  </si>
  <si>
    <t>GRO200401823848</t>
  </si>
  <si>
    <t>GRO200401823854</t>
  </si>
  <si>
    <t>GRO200401823856</t>
  </si>
  <si>
    <t>GRO200401823860</t>
  </si>
  <si>
    <t>GRO200401823862</t>
  </si>
  <si>
    <t>GRO200401823865</t>
  </si>
  <si>
    <t>GRO200401823866</t>
  </si>
  <si>
    <t>GRO200401829575</t>
  </si>
  <si>
    <t>GRO200401823872</t>
  </si>
  <si>
    <t>GRO200401823870</t>
  </si>
  <si>
    <t>GRO200401823873</t>
  </si>
  <si>
    <t>GRO200401823877</t>
  </si>
  <si>
    <t>GRO200401823880</t>
  </si>
  <si>
    <t>GRO200401823882</t>
  </si>
  <si>
    <t>GRO200401829612</t>
  </si>
  <si>
    <t>GRO200401829966</t>
  </si>
  <si>
    <t>GRO200401826018</t>
  </si>
  <si>
    <t>GRO200401829622</t>
  </si>
  <si>
    <t>GRO200401829997</t>
  </si>
  <si>
    <t>GRO200401830003</t>
  </si>
  <si>
    <t>GRO200401829274</t>
  </si>
  <si>
    <t>GRO200401829280</t>
  </si>
  <si>
    <t>GRO200401829648</t>
  </si>
  <si>
    <t>GRO200401829654</t>
  </si>
  <si>
    <t>GRO200401829667</t>
  </si>
  <si>
    <t>GRO200401830412</t>
  </si>
  <si>
    <t>GRO200401830422</t>
  </si>
  <si>
    <t>GRO200401830430</t>
  </si>
  <si>
    <t>GRO200401824470</t>
  </si>
  <si>
    <t>GRO200401824473</t>
  </si>
  <si>
    <t>GRO200401824475</t>
  </si>
  <si>
    <t>GRO200401824479</t>
  </si>
  <si>
    <t>GRO200401824484</t>
  </si>
  <si>
    <t>GRO200401824489</t>
  </si>
  <si>
    <t>GRO200401824493</t>
  </si>
  <si>
    <t>GRO200401824495</t>
  </si>
  <si>
    <t>GRO200401824500</t>
  </si>
  <si>
    <t>GRO200401824502</t>
  </si>
  <si>
    <t>GRO200401830099</t>
  </si>
  <si>
    <t>GRO200401824496</t>
  </si>
  <si>
    <t>GRO200401824501</t>
  </si>
  <si>
    <t>GRO200401824503</t>
  </si>
  <si>
    <t>GRO200401824506</t>
  </si>
  <si>
    <t>GRO200401824508</t>
  </si>
  <si>
    <t>GRO200401824510</t>
  </si>
  <si>
    <t>GRO200401824512</t>
  </si>
  <si>
    <t>GRO200401824518</t>
  </si>
  <si>
    <t>GRO200401825595</t>
  </si>
  <si>
    <t>GRO200401825600</t>
  </si>
  <si>
    <t>GRO200401825601</t>
  </si>
  <si>
    <t>GRO200401825610</t>
  </si>
  <si>
    <t>GRO200401825611</t>
  </si>
  <si>
    <t>GRO200401825993</t>
  </si>
  <si>
    <t>GRO200401825994</t>
  </si>
  <si>
    <t>GRO200401823185</t>
  </si>
  <si>
    <t>GRO200401824732</t>
  </si>
  <si>
    <t>GRO200401824183</t>
  </si>
  <si>
    <t>GRO200401824197</t>
  </si>
  <si>
    <t>GRO200401823742</t>
  </si>
  <si>
    <t>GRO200401824224</t>
  </si>
  <si>
    <t>GRO200401824231</t>
  </si>
  <si>
    <t>GRO200401824789</t>
  </si>
  <si>
    <t>GRO200401824796</t>
  </si>
  <si>
    <t>GRO200401824806</t>
  </si>
  <si>
    <t>GRO200401824814</t>
  </si>
  <si>
    <t>GRO200401824820</t>
  </si>
  <si>
    <t>GRO200401824825</t>
  </si>
  <si>
    <t>GRO200401823825</t>
  </si>
  <si>
    <t>GRO200401823833</t>
  </si>
  <si>
    <t>GRO200401823830</t>
  </si>
  <si>
    <t>GRO200401823898</t>
  </si>
  <si>
    <t>GRO200401824862</t>
  </si>
  <si>
    <t>GRO200401824893</t>
  </si>
  <si>
    <t>GRO200401824901</t>
  </si>
  <si>
    <t>GRO200401823976</t>
  </si>
  <si>
    <t>GRO200401823980</t>
  </si>
  <si>
    <t>GRO200401823990</t>
  </si>
  <si>
    <t>GRO200401825776</t>
  </si>
  <si>
    <t>GRO200401823996</t>
  </si>
  <si>
    <t>GRO200401823997</t>
  </si>
  <si>
    <t>GRO200401824003</t>
  </si>
  <si>
    <t>GRO200401824008</t>
  </si>
  <si>
    <t>GRO200401824009</t>
  </si>
  <si>
    <t>GRO200401825808</t>
  </si>
  <si>
    <t>GRO200401823526</t>
  </si>
  <si>
    <t>GRO200401824604</t>
  </si>
  <si>
    <t>GRO200401823614</t>
  </si>
  <si>
    <t>GRO200401824043</t>
  </si>
  <si>
    <t>GRO200401824045</t>
  </si>
  <si>
    <t>GRO200401824047</t>
  </si>
  <si>
    <t>GRO200401824049</t>
  </si>
  <si>
    <t>GRO200401824050</t>
  </si>
  <si>
    <t>GRO200401824055</t>
  </si>
  <si>
    <t>GRO200401824056</t>
  </si>
  <si>
    <t>GRO200401824054</t>
  </si>
  <si>
    <t>GRO200401824630</t>
  </si>
  <si>
    <t>GRO200401824060</t>
  </si>
  <si>
    <t>GRO200401824085</t>
  </si>
  <si>
    <t>GRO200401864468</t>
  </si>
  <si>
    <t>GRO200401864112</t>
  </si>
  <si>
    <t>GRO200401864514</t>
  </si>
  <si>
    <t>GRO200401865193</t>
  </si>
  <si>
    <t>GRO200401864535</t>
  </si>
  <si>
    <t>GRO200401864538</t>
  </si>
  <si>
    <t>GRO200401863755</t>
  </si>
  <si>
    <t>GRO200401863765</t>
  </si>
  <si>
    <t>GRO200401865240</t>
  </si>
  <si>
    <t>GRO200401854368</t>
  </si>
  <si>
    <t>GRO200401863551</t>
  </si>
  <si>
    <t>GRO200401864599</t>
  </si>
  <si>
    <t>GRO200401864605</t>
  </si>
  <si>
    <t>GRO200401865281</t>
  </si>
  <si>
    <t>GRO200401864305</t>
  </si>
  <si>
    <t>GRO200401854407</t>
  </si>
  <si>
    <t>GRO200401865305</t>
  </si>
  <si>
    <t>GRO200401863614</t>
  </si>
  <si>
    <t>GRO200401863964</t>
  </si>
  <si>
    <t>GRO200401864367</t>
  </si>
  <si>
    <t>GRO200401864675</t>
  </si>
  <si>
    <t>GRO200401854450</t>
  </si>
  <si>
    <t>GRO200401864377</t>
  </si>
  <si>
    <t>GRO200401854471</t>
  </si>
  <si>
    <t>GRO200401864406</t>
  </si>
  <si>
    <t>GRO200401864729</t>
  </si>
  <si>
    <t>GRO200401854495</t>
  </si>
  <si>
    <t>GRO200401854504</t>
  </si>
  <si>
    <t>GRO200401863679</t>
  </si>
  <si>
    <t>GRO200401864032</t>
  </si>
  <si>
    <t>GRO200401864433</t>
  </si>
  <si>
    <t>GRO200401854522</t>
  </si>
  <si>
    <t>GRO200401854528</t>
  </si>
  <si>
    <t>GRO200401864173</t>
  </si>
  <si>
    <t>GRO200401864454</t>
  </si>
  <si>
    <t>GRO200401864764</t>
  </si>
  <si>
    <t>GRO200401845086</t>
  </si>
  <si>
    <t>GRO200401848556</t>
  </si>
  <si>
    <t>GRO200401848585</t>
  </si>
  <si>
    <t>GRO200401848995</t>
  </si>
  <si>
    <t>GRO200401845010</t>
  </si>
  <si>
    <t>GRO200401845480</t>
  </si>
  <si>
    <t>GRO200401845494</t>
  </si>
  <si>
    <t>GRO200401849614</t>
  </si>
  <si>
    <t>GRO200401849655</t>
  </si>
  <si>
    <t>GRO200401843903</t>
  </si>
  <si>
    <t>GRO200401868300</t>
  </si>
  <si>
    <t>GRO200401868303</t>
  </si>
  <si>
    <t>GRO200401815179</t>
  </si>
  <si>
    <t>GRO200401814973</t>
  </si>
  <si>
    <t>GRO200401810229</t>
  </si>
  <si>
    <t>GRO200301767055</t>
  </si>
  <si>
    <t>GRO200301766732</t>
  </si>
  <si>
    <t>GRO200301772869</t>
  </si>
  <si>
    <t>GRO200301766696</t>
  </si>
  <si>
    <t>GRO200301766709</t>
  </si>
  <si>
    <t>GRO200301766717</t>
  </si>
  <si>
    <t>GRO200301761368</t>
  </si>
  <si>
    <t>GRO200301761375</t>
  </si>
  <si>
    <t>GRO200301766720</t>
  </si>
  <si>
    <t>GRO200301762335</t>
  </si>
  <si>
    <t>GRO200301762372</t>
  </si>
  <si>
    <t>GRO200301762431</t>
  </si>
  <si>
    <t>GRO200301766170</t>
  </si>
  <si>
    <t>GRO200301766177</t>
  </si>
  <si>
    <t>GRO200301762500</t>
  </si>
  <si>
    <t>GRO200301762009</t>
  </si>
  <si>
    <t>GRO200301766675</t>
  </si>
  <si>
    <t>GRO200301759276</t>
  </si>
  <si>
    <t>GRO200301759285</t>
  </si>
  <si>
    <t>GRO200301759681</t>
  </si>
  <si>
    <t>GRO200301760246</t>
  </si>
  <si>
    <t>GRO200301759157</t>
  </si>
  <si>
    <t>GRO200301759239</t>
  </si>
  <si>
    <t>GRO200301759596</t>
  </si>
  <si>
    <t>GRO200301762396</t>
  </si>
  <si>
    <t>GRO200301762403</t>
  </si>
  <si>
    <t>GRO200301761849</t>
  </si>
  <si>
    <t>GRO200301762146</t>
  </si>
  <si>
    <t>GRO200301762158</t>
  </si>
  <si>
    <t>GRO200301762159</t>
  </si>
  <si>
    <t>GRO200301762173</t>
  </si>
  <si>
    <t>GRO200301761730</t>
  </si>
  <si>
    <t>GRO200401842072</t>
  </si>
  <si>
    <t>GRO200401832705</t>
  </si>
  <si>
    <t>GRO200401841298</t>
  </si>
  <si>
    <t>GRO200401841761</t>
  </si>
  <si>
    <t>GRO200401840578</t>
  </si>
  <si>
    <t>GRO200401830401</t>
  </si>
  <si>
    <t>GRO200401825587</t>
  </si>
  <si>
    <t>GRO200401822797</t>
  </si>
  <si>
    <t>GRO200401825606</t>
  </si>
  <si>
    <t>GRO200401823404</t>
  </si>
  <si>
    <t>GRO200401824010</t>
  </si>
  <si>
    <t>GRO200401824013</t>
  </si>
  <si>
    <t>GRO200401824015</t>
  </si>
  <si>
    <t>GRO200401824039</t>
  </si>
  <si>
    <t>GRO200401825986</t>
  </si>
  <si>
    <t>GRO200401864132</t>
  </si>
  <si>
    <t>GRO200401854424</t>
  </si>
  <si>
    <t>GRO200401865326</t>
  </si>
  <si>
    <t>GRO200401863645</t>
  </si>
  <si>
    <t>GRO200401854469</t>
  </si>
  <si>
    <t>GRO200401854489</t>
  </si>
  <si>
    <t>GRO200401853324</t>
  </si>
  <si>
    <t>GRO200401853425</t>
  </si>
  <si>
    <t>GRO200401853307</t>
  </si>
  <si>
    <t>GRO200401845854</t>
  </si>
  <si>
    <t>GRO200401845901</t>
  </si>
  <si>
    <t>GRO200401850793</t>
  </si>
  <si>
    <t>GRO200401844601</t>
  </si>
  <si>
    <t>GRO200401845988</t>
  </si>
  <si>
    <t>GRO200401853256</t>
  </si>
  <si>
    <t>GRO200401852932</t>
  </si>
  <si>
    <t>GRO200401868296</t>
  </si>
  <si>
    <t>GRO200401868232</t>
  </si>
  <si>
    <t>GRO200401868281</t>
  </si>
  <si>
    <t>GRO200401853821</t>
  </si>
  <si>
    <t>GRO200401853279</t>
  </si>
  <si>
    <t>GRO200401811173</t>
  </si>
  <si>
    <t>GRO200301764192</t>
  </si>
  <si>
    <t>GRO200301764432</t>
  </si>
  <si>
    <t>GRO200301764538</t>
  </si>
  <si>
    <t>GRO200301764551</t>
  </si>
  <si>
    <t>GRO200301764566</t>
  </si>
  <si>
    <t>GRO200301763785</t>
  </si>
  <si>
    <t>GRO200301763812</t>
  </si>
  <si>
    <t>GRO200301764517</t>
  </si>
  <si>
    <t>GRO200301763891</t>
  </si>
  <si>
    <t>GRO200301759292</t>
  </si>
  <si>
    <t>GRO200301757976</t>
  </si>
  <si>
    <t>GRO200301759297</t>
  </si>
  <si>
    <t>GRO200301757997</t>
  </si>
  <si>
    <t>GRO200301760262</t>
  </si>
  <si>
    <t>GRO200301755887</t>
  </si>
  <si>
    <t>GRO200301755904</t>
  </si>
  <si>
    <t>GRO200301760309</t>
  </si>
  <si>
    <t>GRO200301756645</t>
  </si>
  <si>
    <t>GRO200301760342</t>
  </si>
  <si>
    <t>GRO200301759970</t>
  </si>
  <si>
    <t>GRO200301760034</t>
  </si>
  <si>
    <t>GRO200301760040</t>
  </si>
  <si>
    <t>GRO200301760049</t>
  </si>
  <si>
    <t>GRO200301756759</t>
  </si>
  <si>
    <t>GRO200301756765</t>
  </si>
  <si>
    <t>GRO200301757440</t>
  </si>
  <si>
    <t>GRO200301756773</t>
  </si>
  <si>
    <t>GRO200301756779</t>
  </si>
  <si>
    <t>GRO200301756781</t>
  </si>
  <si>
    <t>GRO200301756784</t>
  </si>
  <si>
    <t>GRO200301757515</t>
  </si>
  <si>
    <t>GRO200301756146</t>
  </si>
  <si>
    <t>GRO200301757861</t>
  </si>
  <si>
    <t>GRO200301756231</t>
  </si>
  <si>
    <t>GRO200301756236</t>
  </si>
  <si>
    <t>GRO200301758027</t>
  </si>
  <si>
    <t>GRO200301756744</t>
  </si>
  <si>
    <t>GRO200401836296</t>
  </si>
  <si>
    <t>GRO200401836306</t>
  </si>
  <si>
    <t>GRO200401836318</t>
  </si>
  <si>
    <t>GRO200401823577</t>
  </si>
  <si>
    <t>GRO200401825232</t>
  </si>
  <si>
    <t>GRO200401825902</t>
  </si>
  <si>
    <t>GRO200401825912</t>
  </si>
  <si>
    <t>GRO200401824787</t>
  </si>
  <si>
    <t>GRO200401824588</t>
  </si>
  <si>
    <t>GRO200401829042</t>
  </si>
  <si>
    <t>GRO200401829085</t>
  </si>
  <si>
    <t>GRO200401825947</t>
  </si>
  <si>
    <t>GRO200401823644</t>
  </si>
  <si>
    <t>GRO200401823649</t>
  </si>
  <si>
    <t>GRO200401864227</t>
  </si>
  <si>
    <t>GRO200401864282</t>
  </si>
  <si>
    <t>GRO200401864292</t>
  </si>
  <si>
    <t>GRO200401863828</t>
  </si>
  <si>
    <t>GRO200401864636</t>
  </si>
  <si>
    <t>GRO200401865314</t>
  </si>
  <si>
    <t>GRO200401865349</t>
  </si>
  <si>
    <t>GRO200401864046</t>
  </si>
  <si>
    <t>GRO200401864051</t>
  </si>
  <si>
    <t>GRO200401843891</t>
  </si>
  <si>
    <t>GRO200401868246</t>
  </si>
  <si>
    <t>GRO200401811386</t>
  </si>
  <si>
    <t>GRO200401811398</t>
  </si>
  <si>
    <t>GRO200401811438</t>
  </si>
  <si>
    <t>GRO200401834408</t>
  </si>
  <si>
    <t>GRO200401839375</t>
  </si>
  <si>
    <t>GRO200401839406</t>
  </si>
  <si>
    <t>GRO200401838733</t>
  </si>
  <si>
    <t>GRO200401838737</t>
  </si>
  <si>
    <t>GRO200401838740</t>
  </si>
  <si>
    <t>GRO200401838750</t>
  </si>
  <si>
    <t>GRO200401839440</t>
  </si>
  <si>
    <t>GRO200401838756</t>
  </si>
  <si>
    <t>GRO200401838758</t>
  </si>
  <si>
    <t>GRO200401838761</t>
  </si>
  <si>
    <t>GRO200401839458</t>
  </si>
  <si>
    <t>GRO200401839331</t>
  </si>
  <si>
    <t>GRO200401837712</t>
  </si>
  <si>
    <t>GRO200401837810</t>
  </si>
  <si>
    <t>GRO200401837832</t>
  </si>
  <si>
    <t>GRO200401837847</t>
  </si>
  <si>
    <t>GRO200401837858</t>
  </si>
  <si>
    <t>GRO200401837904</t>
  </si>
  <si>
    <t>GRO200401823180</t>
  </si>
  <si>
    <t>GRO200401829122</t>
  </si>
  <si>
    <t>GRO200301760075</t>
  </si>
  <si>
    <t>GRO200301772490</t>
  </si>
  <si>
    <t>GRO200301760595</t>
  </si>
  <si>
    <t>GRO200301756612</t>
  </si>
  <si>
    <t>GRO200301757871</t>
  </si>
  <si>
    <t>GRO200301756581</t>
  </si>
  <si>
    <t>GRO200301757894</t>
  </si>
  <si>
    <t>GRO200301756771</t>
  </si>
  <si>
    <t>GRO200301756770</t>
  </si>
  <si>
    <t>GRO200401863741</t>
  </si>
  <si>
    <t>GRO200401863654</t>
  </si>
  <si>
    <t>GRO200301764303</t>
  </si>
  <si>
    <t>Dependencias</t>
  </si>
  <si>
    <t>Directas</t>
  </si>
  <si>
    <t>Complementarias</t>
  </si>
  <si>
    <t>Techo Financiero =====&gt;</t>
  </si>
  <si>
    <t>Sub Total   ===&gt;</t>
  </si>
  <si>
    <t>Secretaría de Desarrollo Urbano y Obras Públicas</t>
  </si>
  <si>
    <t>Agua Potable</t>
  </si>
  <si>
    <t>Drenaje y Letrinas</t>
  </si>
  <si>
    <t>Infraestructura Educativa</t>
  </si>
  <si>
    <t xml:space="preserve">Urbanización </t>
  </si>
  <si>
    <t>Salud</t>
  </si>
  <si>
    <t xml:space="preserve">Mejoramiento de Aulas </t>
  </si>
  <si>
    <t>Coordinación de Servicios Públicos</t>
  </si>
  <si>
    <t>Ampliación de la Red de Energía Eléctrica</t>
  </si>
  <si>
    <t>Alumbrado Público</t>
  </si>
  <si>
    <t>Secretaría de Planeación y Desarrollo Económico</t>
  </si>
  <si>
    <t>Resumen Por  Dependencias al 31 de dic 2020</t>
  </si>
  <si>
    <t>Dir. de Obras Públicas</t>
  </si>
  <si>
    <t>Dir. De Alumbrado Público</t>
  </si>
  <si>
    <t>Fondo de Aportaciones para la Infraestructura Social (FAIS)</t>
  </si>
  <si>
    <t>Rend. Financieros</t>
  </si>
  <si>
    <t>Dir. De Maquinaria Pesada</t>
  </si>
  <si>
    <t>FAIS</t>
  </si>
  <si>
    <t>Total Fais + Rend Financ</t>
  </si>
  <si>
    <t>Electrificación</t>
  </si>
  <si>
    <t>Obras convenio Capama - capaseg</t>
  </si>
  <si>
    <t>Obra Comunitaria (Construcción de Calles y Andadores)</t>
  </si>
  <si>
    <t>Dirección de mercados</t>
  </si>
  <si>
    <t>Construccíon y Rehabilitación de Mercados</t>
  </si>
  <si>
    <t>Resumen Por  Programas al 31 de dic 2020</t>
  </si>
  <si>
    <t>Infraestructura Básica del Sector Educativo</t>
  </si>
  <si>
    <t>Infraestructura Básica del Sector Salud</t>
  </si>
  <si>
    <t>Urbanizacion (Pavimentación y Rehabilitación de Calles, Puentes. Mercados y Caminos Rurales</t>
  </si>
  <si>
    <t>Programas</t>
  </si>
  <si>
    <t>140.80</t>
  </si>
  <si>
    <t>358.05</t>
  </si>
  <si>
    <t>93.97</t>
  </si>
  <si>
    <t>240.00</t>
  </si>
  <si>
    <t>519.75</t>
  </si>
  <si>
    <t>448.05</t>
  </si>
  <si>
    <t>423.87</t>
  </si>
  <si>
    <t>255.93</t>
  </si>
  <si>
    <t>301.50</t>
  </si>
  <si>
    <t>739.77</t>
  </si>
  <si>
    <t>549.60</t>
  </si>
  <si>
    <t>84.24</t>
  </si>
  <si>
    <t>309.80</t>
  </si>
  <si>
    <t>58.50</t>
  </si>
  <si>
    <t>31.37</t>
  </si>
  <si>
    <t>48.50</t>
  </si>
  <si>
    <t>30.00</t>
  </si>
  <si>
    <t>406.47</t>
  </si>
  <si>
    <t>DESCARGAS</t>
  </si>
  <si>
    <t>76.13</t>
  </si>
  <si>
    <t>87.41</t>
  </si>
  <si>
    <t>459.18</t>
  </si>
  <si>
    <t>717.90</t>
  </si>
  <si>
    <t>146.54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</si>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</sst>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1"/>
      <color rgb="FF002060"/>
      <name val="Arial"/>
      <family val="2"/>
    </font>
    <font>
      <b/>
      <sz val="10"/>
      <color rgb="FF002060"/>
      <name val="Arial"/>
      <family val="2"/>
    </font>
    <font>
      <b/>
      <sz val="11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theme="1"/>
      <name val="Arial"/>
      <family val="2"/>
    </font>
    <font>
      <b/>
      <sz val="8"/>
      <color theme="4" tint="-0.499984740745262"/>
      <name val="Arial"/>
      <family val="2"/>
    </font>
    <font>
      <b/>
      <sz val="8"/>
      <color rgb="FF002060"/>
      <name val="Arial"/>
      <family val="2"/>
    </font>
    <font>
      <b/>
      <sz val="8"/>
      <color theme="4" tint="-0.249977111117893"/>
      <name val="Arial"/>
      <family val="2"/>
    </font>
    <font>
      <b/>
      <sz val="11"/>
      <color theme="0" tint="-4.9989318521683403E-2"/>
      <name val="Arial"/>
      <family val="2"/>
    </font>
    <font>
      <b/>
      <sz val="14"/>
      <name val="Arial"/>
      <family val="2"/>
    </font>
    <font>
      <b/>
      <sz val="12"/>
      <name val="Georgia"/>
      <family val="1"/>
    </font>
    <font>
      <b/>
      <sz val="14"/>
      <color theme="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46">
    <xf numFmtId="0" fontId="0" fillId="0" borderId="0" xfId="0"/>
    <xf numFmtId="0" fontId="2" fillId="0" borderId="0" xfId="2" applyAlignment="1">
      <alignment horizontal="right" vertical="center" wrapText="1"/>
    </xf>
    <xf numFmtId="0" fontId="3" fillId="0" borderId="0" xfId="2" applyFont="1" applyAlignment="1">
      <alignment horizontal="center" vertical="center" textRotation="90" wrapText="1"/>
    </xf>
    <xf numFmtId="0" fontId="4" fillId="0" borderId="0" xfId="2" applyFont="1" applyAlignment="1">
      <alignment horizontal="center" vertical="center" textRotation="90" wrapText="1"/>
    </xf>
    <xf numFmtId="0" fontId="5" fillId="0" borderId="0" xfId="2" applyFont="1" applyAlignment="1">
      <alignment horizontal="center" vertical="center" textRotation="90" wrapText="1"/>
    </xf>
    <xf numFmtId="0" fontId="2" fillId="0" borderId="0" xfId="2" applyAlignment="1">
      <alignment vertical="center" wrapText="1"/>
    </xf>
    <xf numFmtId="43" fontId="6" fillId="0" borderId="0" xfId="3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43" fontId="8" fillId="0" borderId="0" xfId="3" applyFont="1" applyAlignment="1">
      <alignment vertical="center" wrapText="1"/>
    </xf>
    <xf numFmtId="164" fontId="9" fillId="0" borderId="0" xfId="2" applyNumberFormat="1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2" xfId="4" applyNumberFormat="1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4" fontId="13" fillId="0" borderId="6" xfId="2" applyNumberFormat="1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6" xfId="4" applyNumberFormat="1" applyFont="1" applyFill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4" fontId="9" fillId="3" borderId="9" xfId="2" applyNumberFormat="1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9" xfId="4" applyNumberFormat="1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2" xfId="4" applyNumberFormat="1" applyFont="1" applyFill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2" xfId="2" applyFont="1" applyFill="1" applyBorder="1" applyAlignment="1">
      <alignment horizontal="center" vertical="center" wrapText="1"/>
    </xf>
    <xf numFmtId="0" fontId="4" fillId="4" borderId="12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4" fontId="9" fillId="4" borderId="12" xfId="2" applyNumberFormat="1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2" fillId="4" borderId="12" xfId="4" applyNumberFormat="1" applyFont="1" applyFill="1" applyBorder="1" applyAlignment="1">
      <alignment horizontal="center" vertical="center" wrapText="1"/>
    </xf>
    <xf numFmtId="0" fontId="12" fillId="4" borderId="13" xfId="2" applyFont="1" applyFill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9" fillId="3" borderId="12" xfId="2" applyFont="1" applyFill="1" applyBorder="1" applyAlignment="1">
      <alignment horizontal="center" vertical="center" wrapText="1"/>
    </xf>
    <xf numFmtId="0" fontId="11" fillId="3" borderId="12" xfId="2" applyFont="1" applyFill="1" applyBorder="1" applyAlignment="1">
      <alignment horizontal="center" vertical="center" wrapText="1"/>
    </xf>
    <xf numFmtId="4" fontId="9" fillId="3" borderId="12" xfId="2" applyNumberFormat="1" applyFont="1" applyFill="1" applyBorder="1" applyAlignment="1">
      <alignment horizontal="center" vertical="center" wrapText="1"/>
    </xf>
    <xf numFmtId="0" fontId="6" fillId="3" borderId="12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2" xfId="4" applyNumberFormat="1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2" fillId="0" borderId="12" xfId="2" applyBorder="1" applyAlignment="1">
      <alignment horizontal="center" vertical="center" wrapText="1"/>
    </xf>
    <xf numFmtId="4" fontId="9" fillId="0" borderId="12" xfId="1" applyNumberFormat="1" applyFont="1" applyBorder="1" applyAlignment="1">
      <alignment horizontal="center" vertical="center" wrapText="1"/>
    </xf>
    <xf numFmtId="4" fontId="2" fillId="0" borderId="12" xfId="3" applyNumberFormat="1" applyFont="1" applyBorder="1" applyAlignment="1">
      <alignment horizontal="center" vertical="center" wrapText="1"/>
    </xf>
    <xf numFmtId="4" fontId="14" fillId="0" borderId="12" xfId="3" applyNumberFormat="1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left" vertical="center"/>
    </xf>
    <xf numFmtId="0" fontId="10" fillId="3" borderId="12" xfId="2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left" vertical="center"/>
    </xf>
    <xf numFmtId="0" fontId="10" fillId="4" borderId="12" xfId="2" applyFont="1" applyFill="1" applyBorder="1" applyAlignment="1">
      <alignment horizontal="left" vertical="center"/>
    </xf>
    <xf numFmtId="0" fontId="10" fillId="3" borderId="12" xfId="2" applyFont="1" applyFill="1" applyBorder="1" applyAlignment="1">
      <alignment horizontal="left" vertical="center"/>
    </xf>
    <xf numFmtId="4" fontId="6" fillId="3" borderId="12" xfId="2" applyNumberFormat="1" applyFont="1" applyFill="1" applyBorder="1" applyAlignment="1">
      <alignment horizontal="center" vertical="center" wrapText="1"/>
    </xf>
    <xf numFmtId="0" fontId="3" fillId="4" borderId="12" xfId="2" applyFont="1" applyFill="1" applyBorder="1" applyAlignment="1">
      <alignment horizontal="center" vertical="center" wrapText="1"/>
    </xf>
    <xf numFmtId="0" fontId="3" fillId="4" borderId="12" xfId="4" applyNumberFormat="1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12" xfId="4" applyNumberFormat="1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2" fillId="0" borderId="12" xfId="2" applyBorder="1" applyAlignment="1">
      <alignment vertical="center" wrapText="1"/>
    </xf>
    <xf numFmtId="4" fontId="17" fillId="0" borderId="12" xfId="1" applyNumberFormat="1" applyFont="1" applyBorder="1" applyAlignment="1">
      <alignment vertical="center" wrapText="1"/>
    </xf>
    <xf numFmtId="4" fontId="14" fillId="0" borderId="12" xfId="3" applyNumberFormat="1" applyFont="1" applyBorder="1" applyAlignment="1">
      <alignment vertical="center" wrapText="1"/>
    </xf>
    <xf numFmtId="0" fontId="9" fillId="4" borderId="11" xfId="2" applyFont="1" applyFill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2" fillId="0" borderId="15" xfId="2" applyBorder="1" applyAlignment="1">
      <alignment horizontal="center" vertical="center" wrapText="1"/>
    </xf>
    <xf numFmtId="4" fontId="9" fillId="0" borderId="15" xfId="1" applyNumberFormat="1" applyFont="1" applyBorder="1" applyAlignment="1">
      <alignment horizontal="center" vertical="center" wrapText="1"/>
    </xf>
    <xf numFmtId="4" fontId="2" fillId="0" borderId="15" xfId="3" applyNumberFormat="1" applyFont="1" applyBorder="1" applyAlignment="1">
      <alignment horizontal="center" vertical="center" wrapText="1"/>
    </xf>
    <xf numFmtId="4" fontId="14" fillId="0" borderId="15" xfId="3" applyNumberFormat="1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14" fillId="0" borderId="11" xfId="2" applyFont="1" applyFill="1" applyBorder="1" applyAlignment="1">
      <alignment horizontal="center" vertical="center" wrapText="1"/>
    </xf>
    <xf numFmtId="0" fontId="14" fillId="0" borderId="12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2" fillId="0" borderId="12" xfId="2" applyFill="1" applyBorder="1" applyAlignment="1">
      <alignment horizontal="center" vertical="center" wrapText="1"/>
    </xf>
    <xf numFmtId="4" fontId="9" fillId="0" borderId="12" xfId="1" applyNumberFormat="1" applyFont="1" applyFill="1" applyBorder="1" applyAlignment="1">
      <alignment horizontal="center" vertical="center" wrapText="1"/>
    </xf>
    <xf numFmtId="4" fontId="2" fillId="0" borderId="12" xfId="3" applyNumberFormat="1" applyFont="1" applyFill="1" applyBorder="1" applyAlignment="1">
      <alignment horizontal="center" vertical="center" wrapText="1"/>
    </xf>
    <xf numFmtId="4" fontId="14" fillId="0" borderId="12" xfId="3" applyNumberFormat="1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2" fillId="0" borderId="0" xfId="2" applyFill="1" applyAlignment="1">
      <alignment horizontal="right" vertical="center" wrapText="1"/>
    </xf>
    <xf numFmtId="0" fontId="2" fillId="0" borderId="0" xfId="2" applyFill="1" applyAlignment="1">
      <alignment vertical="center" wrapText="1"/>
    </xf>
    <xf numFmtId="0" fontId="0" fillId="0" borderId="12" xfId="0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 wrapText="1"/>
    </xf>
    <xf numFmtId="0" fontId="14" fillId="0" borderId="12" xfId="2" applyFont="1" applyBorder="1" applyAlignment="1">
      <alignment horizontal="left" vertical="center"/>
    </xf>
    <xf numFmtId="0" fontId="10" fillId="0" borderId="11" xfId="2" applyFont="1" applyFill="1" applyBorder="1" applyAlignment="1">
      <alignment horizontal="center" vertical="center" wrapText="1"/>
    </xf>
    <xf numFmtId="0" fontId="10" fillId="0" borderId="12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4" fontId="9" fillId="0" borderId="12" xfId="2" applyNumberFormat="1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7" xfId="2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0" fillId="0" borderId="12" xfId="2" applyFont="1" applyFill="1" applyBorder="1" applyAlignment="1">
      <alignment horizontal="center" vertical="center" wrapText="1"/>
    </xf>
    <xf numFmtId="0" fontId="21" fillId="0" borderId="12" xfId="2" applyFont="1" applyFill="1" applyBorder="1" applyAlignment="1">
      <alignment horizontal="center" vertical="center" wrapText="1"/>
    </xf>
    <xf numFmtId="0" fontId="22" fillId="0" borderId="12" xfId="2" applyFont="1" applyFill="1" applyBorder="1" applyAlignment="1">
      <alignment horizontal="center" vertical="center" wrapText="1"/>
    </xf>
    <xf numFmtId="0" fontId="23" fillId="0" borderId="12" xfId="2" applyFont="1" applyFill="1" applyBorder="1" applyAlignment="1">
      <alignment horizontal="center" vertical="center" wrapText="1"/>
    </xf>
    <xf numFmtId="0" fontId="24" fillId="0" borderId="12" xfId="2" applyFont="1" applyFill="1" applyBorder="1" applyAlignment="1">
      <alignment horizontal="center" vertical="center" wrapText="1"/>
    </xf>
    <xf numFmtId="0" fontId="25" fillId="0" borderId="12" xfId="2" applyFont="1" applyFill="1" applyBorder="1" applyAlignment="1">
      <alignment horizontal="center" vertical="center" wrapText="1"/>
    </xf>
    <xf numFmtId="0" fontId="26" fillId="0" borderId="12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left" vertical="center"/>
    </xf>
    <xf numFmtId="0" fontId="3" fillId="0" borderId="12" xfId="2" applyFont="1" applyFill="1" applyBorder="1" applyAlignment="1">
      <alignment horizontal="center" vertical="center" wrapText="1"/>
    </xf>
    <xf numFmtId="0" fontId="3" fillId="0" borderId="12" xfId="4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2" fillId="0" borderId="0" xfId="2" applyFill="1" applyAlignment="1">
      <alignment horizontal="center" vertical="center" wrapText="1"/>
    </xf>
    <xf numFmtId="0" fontId="2" fillId="0" borderId="12" xfId="2" applyFill="1" applyBorder="1" applyAlignment="1">
      <alignment vertical="center" wrapText="1"/>
    </xf>
    <xf numFmtId="4" fontId="14" fillId="0" borderId="12" xfId="3" applyNumberFormat="1" applyFont="1" applyFill="1" applyBorder="1" applyAlignment="1">
      <alignment vertical="center" wrapText="1"/>
    </xf>
    <xf numFmtId="0" fontId="14" fillId="0" borderId="12" xfId="2" applyFont="1" applyBorder="1" applyAlignment="1">
      <alignment horizontal="left" vertical="center" wrapText="1"/>
    </xf>
    <xf numFmtId="0" fontId="29" fillId="3" borderId="12" xfId="2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6" borderId="12" xfId="2" applyFont="1" applyFill="1" applyBorder="1" applyAlignment="1">
      <alignment horizontal="center" vertical="center" wrapText="1"/>
    </xf>
    <xf numFmtId="0" fontId="32" fillId="0" borderId="12" xfId="2" applyFont="1" applyFill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3" borderId="12" xfId="2" applyFont="1" applyFill="1" applyBorder="1" applyAlignment="1">
      <alignment horizontal="center" vertical="center" wrapText="1"/>
    </xf>
    <xf numFmtId="0" fontId="32" fillId="4" borderId="12" xfId="2" applyFont="1" applyFill="1" applyBorder="1" applyAlignment="1">
      <alignment horizontal="center" vertical="center" wrapText="1"/>
    </xf>
    <xf numFmtId="0" fontId="32" fillId="0" borderId="0" xfId="2" applyFont="1" applyFill="1" applyBorder="1" applyAlignment="1">
      <alignment horizontal="center" vertical="center" wrapText="1"/>
    </xf>
    <xf numFmtId="0" fontId="33" fillId="0" borderId="12" xfId="2" applyFont="1" applyFill="1" applyBorder="1" applyAlignment="1">
      <alignment horizontal="center" vertical="center" wrapText="1"/>
    </xf>
    <xf numFmtId="0" fontId="34" fillId="0" borderId="12" xfId="2" applyFont="1" applyFill="1" applyBorder="1" applyAlignment="1">
      <alignment horizontal="center" vertical="center" wrapText="1"/>
    </xf>
    <xf numFmtId="0" fontId="35" fillId="0" borderId="12" xfId="2" applyFont="1" applyFill="1" applyBorder="1" applyAlignment="1">
      <alignment horizontal="center" vertical="center" wrapText="1"/>
    </xf>
    <xf numFmtId="0" fontId="32" fillId="0" borderId="0" xfId="2" applyFont="1" applyFill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6" fillId="0" borderId="0" xfId="2" applyFont="1" applyFill="1" applyAlignment="1">
      <alignment vertical="center" wrapText="1"/>
    </xf>
    <xf numFmtId="0" fontId="14" fillId="0" borderId="0" xfId="2" applyFont="1" applyFill="1" applyAlignment="1">
      <alignment horizontal="center" vertical="center" wrapText="1"/>
    </xf>
    <xf numFmtId="4" fontId="37" fillId="0" borderId="0" xfId="2" applyNumberFormat="1" applyFont="1" applyFill="1" applyAlignment="1">
      <alignment vertical="center" wrapText="1"/>
    </xf>
    <xf numFmtId="4" fontId="17" fillId="0" borderId="0" xfId="2" applyNumberFormat="1" applyFont="1" applyFill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32" fillId="7" borderId="12" xfId="2" applyFont="1" applyFill="1" applyBorder="1" applyAlignment="1">
      <alignment horizontal="center" vertical="center" wrapText="1"/>
    </xf>
    <xf numFmtId="0" fontId="32" fillId="5" borderId="12" xfId="2" applyFont="1" applyFill="1" applyBorder="1" applyAlignment="1">
      <alignment horizontal="center" vertical="center" wrapText="1"/>
    </xf>
    <xf numFmtId="0" fontId="38" fillId="0" borderId="0" xfId="2" applyFont="1" applyAlignment="1">
      <alignment vertical="center"/>
    </xf>
    <xf numFmtId="0" fontId="2" fillId="0" borderId="0" xfId="2"/>
    <xf numFmtId="0" fontId="11" fillId="8" borderId="2" xfId="2" applyFont="1" applyFill="1" applyBorder="1" applyAlignment="1">
      <alignment horizontal="center" vertical="center" wrapText="1"/>
    </xf>
    <xf numFmtId="0" fontId="27" fillId="8" borderId="2" xfId="2" applyFont="1" applyFill="1" applyBorder="1" applyAlignment="1">
      <alignment horizontal="center" vertical="center" wrapText="1"/>
    </xf>
    <xf numFmtId="0" fontId="28" fillId="8" borderId="2" xfId="2" applyFont="1" applyFill="1" applyBorder="1" applyAlignment="1">
      <alignment horizontal="center" vertical="center" wrapText="1"/>
    </xf>
    <xf numFmtId="4" fontId="2" fillId="0" borderId="0" xfId="2" applyNumberFormat="1"/>
    <xf numFmtId="0" fontId="11" fillId="9" borderId="1" xfId="2" applyFont="1" applyFill="1" applyBorder="1" applyAlignment="1">
      <alignment horizontal="left" vertical="center" wrapText="1"/>
    </xf>
    <xf numFmtId="4" fontId="10" fillId="9" borderId="3" xfId="2" applyNumberFormat="1" applyFont="1" applyFill="1" applyBorder="1" applyAlignment="1">
      <alignment horizontal="center" vertical="center" wrapText="1"/>
    </xf>
    <xf numFmtId="0" fontId="2" fillId="0" borderId="0" xfId="2" applyFill="1"/>
    <xf numFmtId="43" fontId="2" fillId="0" borderId="0" xfId="2" applyNumberFormat="1" applyFill="1"/>
    <xf numFmtId="0" fontId="11" fillId="9" borderId="18" xfId="2" applyFont="1" applyFill="1" applyBorder="1" applyAlignment="1">
      <alignment vertical="center" wrapText="1"/>
    </xf>
    <xf numFmtId="43" fontId="11" fillId="9" borderId="18" xfId="2" applyNumberFormat="1" applyFont="1" applyFill="1" applyBorder="1" applyAlignment="1">
      <alignment horizontal="center" vertical="center"/>
    </xf>
    <xf numFmtId="43" fontId="2" fillId="0" borderId="0" xfId="2" applyNumberFormat="1"/>
    <xf numFmtId="0" fontId="6" fillId="0" borderId="3" xfId="2" applyFont="1" applyFill="1" applyBorder="1" applyAlignment="1">
      <alignment vertical="center" wrapText="1"/>
    </xf>
    <xf numFmtId="43" fontId="6" fillId="0" borderId="3" xfId="2" applyNumberFormat="1" applyFont="1" applyFill="1" applyBorder="1" applyAlignment="1">
      <alignment vertical="center"/>
    </xf>
    <xf numFmtId="0" fontId="9" fillId="3" borderId="19" xfId="2" applyFont="1" applyFill="1" applyBorder="1" applyAlignment="1">
      <alignment horizontal="left" vertical="center" wrapText="1"/>
    </xf>
    <xf numFmtId="4" fontId="9" fillId="3" borderId="19" xfId="2" applyNumberFormat="1" applyFont="1" applyFill="1" applyBorder="1" applyAlignment="1">
      <alignment horizontal="center" vertical="center" wrapText="1"/>
    </xf>
    <xf numFmtId="0" fontId="40" fillId="0" borderId="19" xfId="2" applyFont="1" applyFill="1" applyBorder="1" applyAlignment="1">
      <alignment vertical="center" wrapText="1"/>
    </xf>
    <xf numFmtId="43" fontId="40" fillId="0" borderId="19" xfId="2" applyNumberFormat="1" applyFont="1" applyFill="1" applyBorder="1" applyAlignment="1">
      <alignment horizontal="right" vertical="center"/>
    </xf>
    <xf numFmtId="4" fontId="40" fillId="0" borderId="19" xfId="7" applyNumberFormat="1" applyFont="1" applyFill="1" applyBorder="1" applyAlignment="1">
      <alignment horizontal="right" vertical="center"/>
    </xf>
    <xf numFmtId="0" fontId="40" fillId="0" borderId="19" xfId="2" applyFont="1" applyBorder="1" applyAlignment="1">
      <alignment vertical="center" wrapText="1"/>
    </xf>
    <xf numFmtId="43" fontId="40" fillId="0" borderId="19" xfId="2" applyNumberFormat="1" applyFont="1" applyBorder="1" applyAlignment="1">
      <alignment horizontal="right" vertical="center"/>
    </xf>
    <xf numFmtId="4" fontId="40" fillId="0" borderId="19" xfId="7" applyNumberFormat="1" applyFont="1" applyBorder="1" applyAlignment="1">
      <alignment horizontal="right" vertical="center"/>
    </xf>
    <xf numFmtId="43" fontId="40" fillId="0" borderId="18" xfId="2" applyNumberFormat="1" applyFont="1" applyBorder="1" applyAlignment="1">
      <alignment horizontal="right" vertical="center"/>
    </xf>
    <xf numFmtId="4" fontId="40" fillId="0" borderId="18" xfId="7" applyNumberFormat="1" applyFont="1" applyBorder="1" applyAlignment="1">
      <alignment horizontal="right" vertical="center"/>
    </xf>
    <xf numFmtId="43" fontId="41" fillId="0" borderId="3" xfId="2" applyNumberFormat="1" applyFont="1" applyFill="1" applyBorder="1" applyAlignment="1">
      <alignment vertical="center"/>
    </xf>
    <xf numFmtId="4" fontId="41" fillId="0" borderId="3" xfId="7" applyNumberFormat="1" applyFont="1" applyFill="1" applyBorder="1" applyAlignment="1">
      <alignment horizontal="center" vertical="center"/>
    </xf>
    <xf numFmtId="43" fontId="6" fillId="4" borderId="20" xfId="2" applyNumberFormat="1" applyFont="1" applyFill="1" applyBorder="1" applyAlignment="1">
      <alignment vertical="center"/>
    </xf>
    <xf numFmtId="0" fontId="6" fillId="0" borderId="19" xfId="2" applyFont="1" applyFill="1" applyBorder="1" applyAlignment="1">
      <alignment vertical="center" wrapText="1"/>
    </xf>
    <xf numFmtId="43" fontId="6" fillId="0" borderId="19" xfId="2" applyNumberFormat="1" applyFont="1" applyFill="1" applyBorder="1" applyAlignment="1">
      <alignment vertical="center"/>
    </xf>
    <xf numFmtId="9" fontId="2" fillId="0" borderId="0" xfId="6" applyFont="1"/>
    <xf numFmtId="0" fontId="6" fillId="0" borderId="19" xfId="2" applyFont="1" applyBorder="1" applyAlignment="1">
      <alignment vertical="center" wrapText="1"/>
    </xf>
    <xf numFmtId="43" fontId="6" fillId="0" borderId="19" xfId="2" applyNumberFormat="1" applyFont="1" applyBorder="1" applyAlignment="1">
      <alignment vertical="center"/>
    </xf>
    <xf numFmtId="43" fontId="6" fillId="0" borderId="19" xfId="5" applyFont="1" applyBorder="1" applyAlignment="1">
      <alignment horizontal="center" vertical="center"/>
    </xf>
    <xf numFmtId="0" fontId="6" fillId="0" borderId="18" xfId="2" applyFont="1" applyBorder="1" applyAlignment="1">
      <alignment vertical="center" wrapText="1"/>
    </xf>
    <xf numFmtId="43" fontId="6" fillId="0" borderId="18" xfId="2" applyNumberFormat="1" applyFont="1" applyBorder="1" applyAlignment="1">
      <alignment vertical="center"/>
    </xf>
    <xf numFmtId="43" fontId="6" fillId="0" borderId="18" xfId="5" applyFont="1" applyBorder="1" applyAlignment="1">
      <alignment horizontal="center" vertical="center"/>
    </xf>
    <xf numFmtId="0" fontId="6" fillId="0" borderId="21" xfId="2" applyFont="1" applyBorder="1" applyAlignment="1">
      <alignment vertical="center" wrapText="1"/>
    </xf>
    <xf numFmtId="43" fontId="6" fillId="0" borderId="21" xfId="2" applyNumberFormat="1" applyFont="1" applyBorder="1" applyAlignment="1">
      <alignment vertical="center"/>
    </xf>
    <xf numFmtId="43" fontId="6" fillId="0" borderId="21" xfId="5" applyFont="1" applyBorder="1" applyAlignment="1">
      <alignment horizontal="center" vertical="center"/>
    </xf>
    <xf numFmtId="0" fontId="9" fillId="0" borderId="0" xfId="2" applyFont="1" applyFill="1" applyBorder="1" applyAlignment="1">
      <alignment horizontal="right"/>
    </xf>
    <xf numFmtId="43" fontId="9" fillId="0" borderId="0" xfId="2" applyNumberFormat="1" applyFont="1" applyFill="1" applyBorder="1"/>
    <xf numFmtId="10" fontId="9" fillId="0" borderId="0" xfId="2" applyNumberFormat="1" applyFont="1" applyFill="1" applyBorder="1"/>
    <xf numFmtId="0" fontId="4" fillId="10" borderId="19" xfId="2" applyFont="1" applyFill="1" applyBorder="1" applyAlignment="1">
      <alignment horizontal="left" vertical="center" wrapText="1"/>
    </xf>
    <xf numFmtId="0" fontId="41" fillId="0" borderId="19" xfId="2" applyFont="1" applyFill="1" applyBorder="1" applyAlignment="1">
      <alignment vertical="center" wrapText="1"/>
    </xf>
    <xf numFmtId="0" fontId="6" fillId="4" borderId="19" xfId="2" applyFont="1" applyFill="1" applyBorder="1" applyAlignment="1">
      <alignment vertical="center" wrapText="1"/>
    </xf>
    <xf numFmtId="0" fontId="11" fillId="0" borderId="3" xfId="2" applyFont="1" applyFill="1" applyBorder="1" applyAlignment="1">
      <alignment horizontal="left" vertical="center" wrapText="1"/>
    </xf>
    <xf numFmtId="4" fontId="39" fillId="0" borderId="3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4" fontId="43" fillId="10" borderId="3" xfId="2" applyNumberFormat="1" applyFont="1" applyFill="1" applyBorder="1" applyAlignment="1">
      <alignment horizontal="center" vertical="center" wrapText="1"/>
    </xf>
    <xf numFmtId="43" fontId="42" fillId="0" borderId="3" xfId="2" applyNumberFormat="1" applyFont="1" applyFill="1" applyBorder="1" applyAlignment="1">
      <alignment horizontal="right" vertical="center"/>
    </xf>
    <xf numFmtId="43" fontId="40" fillId="0" borderId="3" xfId="2" applyNumberFormat="1" applyFont="1" applyFill="1" applyBorder="1" applyAlignment="1">
      <alignment horizontal="right" vertical="center"/>
    </xf>
    <xf numFmtId="4" fontId="40" fillId="0" borderId="3" xfId="7" applyNumberFormat="1" applyFont="1" applyFill="1" applyBorder="1" applyAlignment="1">
      <alignment horizontal="right" vertical="center"/>
    </xf>
    <xf numFmtId="43" fontId="9" fillId="11" borderId="19" xfId="2" applyNumberFormat="1" applyFont="1" applyFill="1" applyBorder="1" applyAlignment="1">
      <alignment vertical="center"/>
    </xf>
    <xf numFmtId="0" fontId="11" fillId="8" borderId="22" xfId="2" applyFont="1" applyFill="1" applyBorder="1" applyAlignment="1">
      <alignment horizontal="center" vertical="center" wrapText="1"/>
    </xf>
    <xf numFmtId="4" fontId="10" fillId="9" borderId="0" xfId="2" applyNumberFormat="1" applyFont="1" applyFill="1" applyBorder="1" applyAlignment="1">
      <alignment horizontal="center" vertical="center" wrapText="1"/>
    </xf>
    <xf numFmtId="4" fontId="10" fillId="9" borderId="24" xfId="2" applyNumberFormat="1" applyFont="1" applyFill="1" applyBorder="1" applyAlignment="1">
      <alignment horizontal="center" vertical="center" wrapText="1"/>
    </xf>
    <xf numFmtId="4" fontId="39" fillId="0" borderId="0" xfId="2" applyNumberFormat="1" applyFont="1" applyFill="1" applyBorder="1" applyAlignment="1">
      <alignment horizontal="center" vertical="center" wrapText="1"/>
    </xf>
    <xf numFmtId="4" fontId="39" fillId="0" borderId="24" xfId="2" applyNumberFormat="1" applyFont="1" applyFill="1" applyBorder="1" applyAlignment="1">
      <alignment horizontal="center" vertical="center" wrapText="1"/>
    </xf>
    <xf numFmtId="43" fontId="6" fillId="0" borderId="0" xfId="2" applyNumberFormat="1" applyFont="1" applyFill="1" applyBorder="1" applyAlignment="1">
      <alignment vertical="center"/>
    </xf>
    <xf numFmtId="43" fontId="6" fillId="0" borderId="24" xfId="2" applyNumberFormat="1" applyFont="1" applyFill="1" applyBorder="1" applyAlignment="1">
      <alignment vertical="center"/>
    </xf>
    <xf numFmtId="4" fontId="43" fillId="10" borderId="24" xfId="2" applyNumberFormat="1" applyFont="1" applyFill="1" applyBorder="1" applyAlignment="1">
      <alignment horizontal="center" vertical="center" wrapText="1"/>
    </xf>
    <xf numFmtId="43" fontId="40" fillId="0" borderId="26" xfId="2" applyNumberFormat="1" applyFont="1" applyBorder="1" applyAlignment="1">
      <alignment horizontal="right" vertical="center"/>
    </xf>
    <xf numFmtId="4" fontId="9" fillId="3" borderId="26" xfId="2" applyNumberFormat="1" applyFont="1" applyFill="1" applyBorder="1" applyAlignment="1">
      <alignment horizontal="center" vertical="center" wrapText="1"/>
    </xf>
    <xf numFmtId="43" fontId="41" fillId="0" borderId="0" xfId="2" applyNumberFormat="1" applyFont="1" applyFill="1" applyBorder="1" applyAlignment="1">
      <alignment vertical="center"/>
    </xf>
    <xf numFmtId="43" fontId="41" fillId="0" borderId="24" xfId="2" applyNumberFormat="1" applyFont="1" applyFill="1" applyBorder="1" applyAlignment="1">
      <alignment vertical="center"/>
    </xf>
    <xf numFmtId="43" fontId="6" fillId="0" borderId="26" xfId="2" applyNumberFormat="1" applyFont="1" applyFill="1" applyBorder="1" applyAlignment="1">
      <alignment vertical="center"/>
    </xf>
    <xf numFmtId="43" fontId="6" fillId="0" borderId="26" xfId="2" applyNumberFormat="1" applyFont="1" applyBorder="1" applyAlignment="1">
      <alignment vertical="center"/>
    </xf>
    <xf numFmtId="43" fontId="6" fillId="0" borderId="25" xfId="2" applyNumberFormat="1" applyFont="1" applyBorder="1" applyAlignment="1">
      <alignment vertical="center"/>
    </xf>
    <xf numFmtId="43" fontId="6" fillId="0" borderId="27" xfId="2" applyNumberFormat="1" applyFont="1" applyBorder="1" applyAlignment="1">
      <alignment vertical="center"/>
    </xf>
    <xf numFmtId="165" fontId="10" fillId="9" borderId="25" xfId="2" applyNumberFormat="1" applyFont="1" applyFill="1" applyBorder="1" applyAlignment="1">
      <alignment horizontal="center" vertical="center"/>
    </xf>
    <xf numFmtId="4" fontId="9" fillId="9" borderId="26" xfId="2" applyNumberFormat="1" applyFont="1" applyFill="1" applyBorder="1" applyAlignment="1">
      <alignment horizontal="center" vertical="center" wrapText="1"/>
    </xf>
    <xf numFmtId="4" fontId="9" fillId="0" borderId="24" xfId="2" applyNumberFormat="1" applyFont="1" applyFill="1" applyBorder="1" applyAlignment="1">
      <alignment horizontal="center" vertical="center" wrapText="1"/>
    </xf>
    <xf numFmtId="0" fontId="11" fillId="9" borderId="28" xfId="2" applyFont="1" applyFill="1" applyBorder="1" applyAlignment="1">
      <alignment horizontal="left" vertical="center" wrapText="1"/>
    </xf>
    <xf numFmtId="4" fontId="10" fillId="9" borderId="28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1" fillId="9" borderId="0" xfId="2" applyFont="1" applyFill="1" applyBorder="1" applyAlignment="1">
      <alignment vertical="center" wrapText="1"/>
    </xf>
    <xf numFmtId="165" fontId="10" fillId="9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0" fontId="6" fillId="10" borderId="0" xfId="2" applyFont="1" applyFill="1" applyBorder="1" applyAlignment="1">
      <alignment horizontal="left" vertical="center" wrapText="1"/>
    </xf>
    <xf numFmtId="4" fontId="9" fillId="10" borderId="0" xfId="2" applyNumberFormat="1" applyFont="1" applyFill="1" applyBorder="1" applyAlignment="1">
      <alignment horizontal="center" vertical="center" wrapText="1"/>
    </xf>
    <xf numFmtId="0" fontId="40" fillId="0" borderId="0" xfId="2" applyFont="1" applyBorder="1" applyAlignment="1">
      <alignment vertical="center" wrapText="1"/>
    </xf>
    <xf numFmtId="43" fontId="40" fillId="0" borderId="0" xfId="2" applyNumberFormat="1" applyFont="1" applyBorder="1" applyAlignment="1">
      <alignment horizontal="right" vertical="center"/>
    </xf>
    <xf numFmtId="0" fontId="9" fillId="9" borderId="0" xfId="2" applyFont="1" applyFill="1" applyBorder="1" applyAlignment="1">
      <alignment horizontal="left" vertical="center" wrapText="1"/>
    </xf>
    <xf numFmtId="4" fontId="9" fillId="9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left" vertical="center" wrapText="1"/>
    </xf>
    <xf numFmtId="4" fontId="9" fillId="0" borderId="0" xfId="2" applyNumberFormat="1" applyFont="1" applyFill="1" applyBorder="1" applyAlignment="1">
      <alignment horizontal="center" vertical="center" wrapText="1"/>
    </xf>
    <xf numFmtId="0" fontId="41" fillId="0" borderId="0" xfId="2" applyFont="1" applyFill="1" applyBorder="1" applyAlignment="1">
      <alignment vertical="center" wrapText="1"/>
    </xf>
    <xf numFmtId="0" fontId="6" fillId="0" borderId="0" xfId="2" applyFont="1" applyBorder="1" applyAlignment="1">
      <alignment vertical="center" wrapText="1"/>
    </xf>
    <xf numFmtId="43" fontId="6" fillId="0" borderId="0" xfId="2" applyNumberFormat="1" applyFont="1" applyBorder="1" applyAlignment="1">
      <alignment vertical="center"/>
    </xf>
    <xf numFmtId="0" fontId="4" fillId="9" borderId="0" xfId="2" applyFont="1" applyFill="1" applyBorder="1" applyAlignment="1">
      <alignment horizontal="left" vertical="center" wrapText="1"/>
    </xf>
    <xf numFmtId="4" fontId="43" fillId="9" borderId="0" xfId="2" applyNumberFormat="1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vertical="center" wrapText="1"/>
    </xf>
    <xf numFmtId="43" fontId="6" fillId="4" borderId="0" xfId="2" applyNumberFormat="1" applyFont="1" applyFill="1" applyBorder="1" applyAlignment="1">
      <alignment vertical="center"/>
    </xf>
    <xf numFmtId="0" fontId="6" fillId="11" borderId="0" xfId="2" applyFont="1" applyFill="1" applyBorder="1" applyAlignment="1">
      <alignment vertical="center" wrapText="1"/>
    </xf>
    <xf numFmtId="43" fontId="6" fillId="11" borderId="0" xfId="2" applyNumberFormat="1" applyFont="1" applyFill="1" applyBorder="1" applyAlignment="1">
      <alignment vertical="center"/>
    </xf>
    <xf numFmtId="0" fontId="11" fillId="8" borderId="23" xfId="2" applyFont="1" applyFill="1" applyBorder="1" applyAlignment="1">
      <alignment horizontal="center" vertical="center" wrapText="1"/>
    </xf>
    <xf numFmtId="4" fontId="10" fillId="9" borderId="28" xfId="2" applyNumberFormat="1" applyFont="1" applyFill="1" applyBorder="1" applyAlignment="1">
      <alignment horizontal="center" vertical="center"/>
    </xf>
    <xf numFmtId="43" fontId="6" fillId="0" borderId="0" xfId="2" applyNumberFormat="1" applyFont="1" applyFill="1" applyBorder="1" applyAlignment="1">
      <alignment vertical="center" wrapText="1"/>
    </xf>
    <xf numFmtId="4" fontId="6" fillId="0" borderId="0" xfId="2" applyNumberFormat="1" applyFont="1" applyFill="1" applyBorder="1" applyAlignment="1">
      <alignment vertical="center" wrapText="1"/>
    </xf>
    <xf numFmtId="4" fontId="40" fillId="0" borderId="0" xfId="2" applyNumberFormat="1" applyFont="1" applyBorder="1" applyAlignment="1">
      <alignment horizontal="right" vertical="center" wrapText="1"/>
    </xf>
    <xf numFmtId="4" fontId="40" fillId="0" borderId="0" xfId="2" applyNumberFormat="1" applyFont="1" applyFill="1" applyBorder="1" applyAlignment="1">
      <alignment horizontal="right" vertical="center" wrapText="1"/>
    </xf>
    <xf numFmtId="4" fontId="41" fillId="0" borderId="0" xfId="2" applyNumberFormat="1" applyFont="1" applyFill="1" applyBorder="1" applyAlignment="1">
      <alignment vertical="center" wrapText="1"/>
    </xf>
    <xf numFmtId="165" fontId="6" fillId="4" borderId="0" xfId="2" applyNumberFormat="1" applyFont="1" applyFill="1" applyBorder="1" applyAlignment="1">
      <alignment horizontal="center" vertical="center"/>
    </xf>
    <xf numFmtId="165" fontId="6" fillId="0" borderId="0" xfId="2" applyNumberFormat="1" applyFont="1" applyBorder="1" applyAlignment="1">
      <alignment horizontal="center" vertical="center"/>
    </xf>
    <xf numFmtId="165" fontId="6" fillId="11" borderId="0" xfId="2" applyNumberFormat="1" applyFont="1" applyFill="1" applyBorder="1" applyAlignment="1">
      <alignment horizontal="center" vertical="center"/>
    </xf>
    <xf numFmtId="165" fontId="9" fillId="0" borderId="0" xfId="2" applyNumberFormat="1" applyFont="1" applyFill="1" applyBorder="1"/>
    <xf numFmtId="0" fontId="14" fillId="3" borderId="19" xfId="2" applyFont="1" applyFill="1" applyBorder="1" applyAlignment="1">
      <alignment horizontal="left" vertical="center" wrapText="1"/>
    </xf>
    <xf numFmtId="4" fontId="14" fillId="3" borderId="19" xfId="2" applyNumberFormat="1" applyFont="1" applyFill="1" applyBorder="1" applyAlignment="1">
      <alignment horizontal="center" vertical="center" wrapText="1"/>
    </xf>
    <xf numFmtId="0" fontId="5" fillId="10" borderId="19" xfId="2" applyFont="1" applyFill="1" applyBorder="1" applyAlignment="1">
      <alignment horizontal="left" vertical="center" wrapText="1"/>
    </xf>
    <xf numFmtId="4" fontId="5" fillId="10" borderId="3" xfId="2" applyNumberFormat="1" applyFont="1" applyFill="1" applyBorder="1" applyAlignment="1">
      <alignment horizontal="center" vertical="center" wrapText="1"/>
    </xf>
    <xf numFmtId="4" fontId="11" fillId="9" borderId="3" xfId="2" applyNumberFormat="1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vertical="center" wrapText="1"/>
    </xf>
    <xf numFmtId="43" fontId="44" fillId="0" borderId="19" xfId="2" applyNumberFormat="1" applyFont="1" applyFill="1" applyBorder="1" applyAlignment="1">
      <alignment horizontal="right" vertical="center"/>
    </xf>
    <xf numFmtId="43" fontId="2" fillId="0" borderId="19" xfId="2" applyNumberFormat="1" applyFont="1" applyFill="1" applyBorder="1" applyAlignment="1">
      <alignment horizontal="right" vertical="center"/>
    </xf>
    <xf numFmtId="4" fontId="2" fillId="0" borderId="19" xfId="7" applyNumberFormat="1" applyFont="1" applyFill="1" applyBorder="1" applyAlignment="1">
      <alignment horizontal="right" vertical="center"/>
    </xf>
    <xf numFmtId="0" fontId="6" fillId="11" borderId="19" xfId="2" applyFont="1" applyFill="1" applyBorder="1" applyAlignment="1">
      <alignment vertical="center" wrapText="1"/>
    </xf>
    <xf numFmtId="43" fontId="6" fillId="11" borderId="19" xfId="2" applyNumberFormat="1" applyFont="1" applyFill="1" applyBorder="1" applyAlignment="1">
      <alignment vertical="center"/>
    </xf>
    <xf numFmtId="0" fontId="2" fillId="0" borderId="19" xfId="2" applyFont="1" applyBorder="1" applyAlignment="1">
      <alignment vertical="center" wrapText="1"/>
    </xf>
    <xf numFmtId="43" fontId="2" fillId="0" borderId="19" xfId="2" applyNumberFormat="1" applyFont="1" applyBorder="1" applyAlignment="1">
      <alignment horizontal="right" vertical="center"/>
    </xf>
    <xf numFmtId="0" fontId="27" fillId="2" borderId="2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2" fillId="0" borderId="0" xfId="2" applyFont="1" applyAlignment="1">
      <alignment vertical="center" wrapText="1"/>
    </xf>
    <xf numFmtId="164" fontId="14" fillId="0" borderId="0" xfId="2" applyNumberFormat="1" applyFont="1" applyAlignment="1">
      <alignment horizontal="center" vertical="center" wrapText="1"/>
    </xf>
    <xf numFmtId="0" fontId="27" fillId="2" borderId="2" xfId="4" applyNumberFormat="1" applyFont="1" applyFill="1" applyBorder="1" applyAlignment="1">
      <alignment horizontal="center" vertical="center" wrapText="1"/>
    </xf>
    <xf numFmtId="0" fontId="27" fillId="0" borderId="6" xfId="4" applyNumberFormat="1" applyFont="1" applyFill="1" applyBorder="1" applyAlignment="1">
      <alignment horizontal="center" vertical="center" wrapText="1"/>
    </xf>
    <xf numFmtId="0" fontId="27" fillId="0" borderId="7" xfId="2" applyFont="1" applyBorder="1" applyAlignment="1">
      <alignment horizontal="center" vertical="center" wrapText="1"/>
    </xf>
    <xf numFmtId="0" fontId="27" fillId="3" borderId="9" xfId="4" applyNumberFormat="1" applyFont="1" applyFill="1" applyBorder="1" applyAlignment="1">
      <alignment horizontal="center" vertical="center" wrapText="1"/>
    </xf>
    <xf numFmtId="0" fontId="27" fillId="3" borderId="10" xfId="2" applyFont="1" applyFill="1" applyBorder="1" applyAlignment="1">
      <alignment horizontal="center" vertical="center" wrapText="1"/>
    </xf>
    <xf numFmtId="0" fontId="27" fillId="4" borderId="12" xfId="4" applyNumberFormat="1" applyFont="1" applyFill="1" applyBorder="1" applyAlignment="1">
      <alignment horizontal="center" vertical="center" wrapText="1"/>
    </xf>
    <xf numFmtId="0" fontId="27" fillId="4" borderId="13" xfId="2" applyFont="1" applyFill="1" applyBorder="1" applyAlignment="1">
      <alignment horizontal="center" vertical="center" wrapText="1"/>
    </xf>
    <xf numFmtId="0" fontId="27" fillId="3" borderId="12" xfId="4" applyNumberFormat="1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7" fillId="0" borderId="12" xfId="4" applyNumberFormat="1" applyFont="1" applyFill="1" applyBorder="1" applyAlignment="1">
      <alignment horizontal="center" vertical="center" wrapText="1"/>
    </xf>
    <xf numFmtId="0" fontId="27" fillId="0" borderId="13" xfId="2" applyFont="1" applyFill="1" applyBorder="1" applyAlignment="1">
      <alignment horizontal="center" vertical="center" wrapText="1"/>
    </xf>
    <xf numFmtId="0" fontId="14" fillId="4" borderId="12" xfId="4" applyNumberFormat="1" applyFont="1" applyFill="1" applyBorder="1" applyAlignment="1">
      <alignment horizontal="center" vertical="center" wrapText="1"/>
    </xf>
    <xf numFmtId="0" fontId="14" fillId="4" borderId="13" xfId="2" applyFont="1" applyFill="1" applyBorder="1" applyAlignment="1">
      <alignment horizontal="center" vertical="center" wrapText="1"/>
    </xf>
    <xf numFmtId="0" fontId="14" fillId="3" borderId="12" xfId="4" applyNumberFormat="1" applyFont="1" applyFill="1" applyBorder="1" applyAlignment="1">
      <alignment horizontal="center" vertical="center" wrapText="1"/>
    </xf>
    <xf numFmtId="0" fontId="14" fillId="3" borderId="13" xfId="2" applyFont="1" applyFill="1" applyBorder="1" applyAlignment="1">
      <alignment horizontal="center" vertical="center" wrapText="1"/>
    </xf>
    <xf numFmtId="0" fontId="14" fillId="0" borderId="12" xfId="4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16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29" xfId="2" applyFont="1" applyFill="1" applyBorder="1" applyAlignment="1">
      <alignment horizontal="center" vertical="center" wrapText="1"/>
    </xf>
    <xf numFmtId="0" fontId="27" fillId="3" borderId="30" xfId="4" applyNumberFormat="1" applyFont="1" applyFill="1" applyBorder="1" applyAlignment="1">
      <alignment horizontal="center" vertical="center" wrapText="1"/>
    </xf>
    <xf numFmtId="0" fontId="27" fillId="3" borderId="31" xfId="2" applyFont="1" applyFill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 wrapText="1"/>
    </xf>
    <xf numFmtId="0" fontId="2" fillId="0" borderId="32" xfId="2" applyFont="1" applyBorder="1" applyAlignment="1">
      <alignment horizontal="center" vertical="center" wrapText="1"/>
    </xf>
    <xf numFmtId="0" fontId="2" fillId="0" borderId="24" xfId="2" applyFill="1" applyBorder="1" applyAlignment="1">
      <alignment vertical="center" wrapText="1"/>
    </xf>
    <xf numFmtId="0" fontId="36" fillId="0" borderId="0" xfId="2" applyFont="1" applyFill="1" applyAlignment="1">
      <alignment horizontal="center" vertical="center" wrapText="1"/>
    </xf>
    <xf numFmtId="0" fontId="27" fillId="2" borderId="2" xfId="2" applyFont="1" applyFill="1" applyBorder="1" applyAlignment="1">
      <alignment horizontal="center" vertical="center" wrapText="1"/>
    </xf>
    <xf numFmtId="0" fontId="28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41" fontId="12" fillId="2" borderId="2" xfId="4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41" fontId="27" fillId="2" borderId="2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5" builtinId="3"/>
    <cellStyle name="Millares [0] 2" xfId="4"/>
    <cellStyle name="Millares 4" xfId="3"/>
    <cellStyle name="Moneda" xfId="1" builtinId="4"/>
    <cellStyle name="Normal" xfId="0" builtinId="0"/>
    <cellStyle name="Normal 2" xfId="2"/>
    <cellStyle name="Porcentaje" xfId="6" builtinId="5"/>
    <cellStyle name="Porcentaje 2" xfId="7"/>
  </cellStyles>
  <dxfs count="0"/>
  <tableStyles count="0" defaultTableStyle="TableStyleMedium2" defaultPivotStyle="PivotStyleLight16"/>
  <colors>
    <mruColors>
      <color rgb="FF990000"/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0</xdr:row>
      <xdr:rowOff>76200</xdr:rowOff>
    </xdr:from>
    <xdr:to>
      <xdr:col>3</xdr:col>
      <xdr:colOff>2438400</xdr:colOff>
      <xdr:row>2</xdr:row>
      <xdr:rowOff>238126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550" y="76200"/>
          <a:ext cx="1943100" cy="561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333376</xdr:colOff>
      <xdr:row>0</xdr:row>
      <xdr:rowOff>47624</xdr:rowOff>
    </xdr:from>
    <xdr:to>
      <xdr:col>5</xdr:col>
      <xdr:colOff>1476376</xdr:colOff>
      <xdr:row>2</xdr:row>
      <xdr:rowOff>133349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1" y="47624"/>
          <a:ext cx="1143000" cy="333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108511</xdr:colOff>
      <xdr:row>0</xdr:row>
      <xdr:rowOff>0</xdr:rowOff>
    </xdr:from>
    <xdr:to>
      <xdr:col>17</xdr:col>
      <xdr:colOff>304614</xdr:colOff>
      <xdr:row>0</xdr:row>
      <xdr:rowOff>1015999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967011" y="0"/>
          <a:ext cx="9140078" cy="10159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s-MX" sz="1300" b="1" i="0" strike="noStrike">
              <a:solidFill>
                <a:srgbClr val="000000"/>
              </a:solidFill>
              <a:latin typeface="Arial"/>
              <a:cs typeface="Arial"/>
            </a:rPr>
            <a:t>H. AYUNTAMIENTO DE ACAPULCO DE JUAREZ, GRO.</a:t>
          </a: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Ramo 33.- Aportaciones Federales para las Entidades Federativas y Municipios</a:t>
          </a:r>
        </a:p>
        <a:p>
          <a:pPr algn="l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Fondo para la Infraestructura Social Municipal</a:t>
          </a:r>
        </a:p>
        <a:p>
          <a:pPr algn="l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EJERCICIO FISCAL 2020</a:t>
          </a:r>
        </a:p>
        <a:p>
          <a:pPr algn="l" rtl="1">
            <a:defRPr sz="1000"/>
          </a:pPr>
          <a:r>
            <a:rPr lang="es-MX" sz="1200" b="1" i="0" strike="noStrike">
              <a:solidFill>
                <a:srgbClr val="C00000"/>
              </a:solidFill>
              <a:latin typeface="Arial"/>
              <a:cs typeface="Arial"/>
            </a:rPr>
            <a:t>PROPUESTA DE INVERSION </a:t>
          </a:r>
        </a:p>
      </xdr:txBody>
    </xdr:sp>
    <xdr:clientData/>
  </xdr:twoCellAnchor>
  <xdr:twoCellAnchor editAs="oneCell">
    <xdr:from>
      <xdr:col>4</xdr:col>
      <xdr:colOff>155014</xdr:colOff>
      <xdr:row>0</xdr:row>
      <xdr:rowOff>63500</xdr:rowOff>
    </xdr:from>
    <xdr:to>
      <xdr:col>8</xdr:col>
      <xdr:colOff>560008</xdr:colOff>
      <xdr:row>0</xdr:row>
      <xdr:rowOff>1003674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639" y="63500"/>
          <a:ext cx="2957694" cy="940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108511</xdr:colOff>
      <xdr:row>0</xdr:row>
      <xdr:rowOff>0</xdr:rowOff>
    </xdr:from>
    <xdr:to>
      <xdr:col>19</xdr:col>
      <xdr:colOff>304614</xdr:colOff>
      <xdr:row>0</xdr:row>
      <xdr:rowOff>1015999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0979711" y="0"/>
          <a:ext cx="8679703" cy="10159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s-MX" sz="1300" b="1" i="0" strike="noStrike">
              <a:solidFill>
                <a:srgbClr val="000000"/>
              </a:solidFill>
              <a:latin typeface="Arial"/>
              <a:cs typeface="Arial"/>
            </a:rPr>
            <a:t>H. AYUNTAMIENTO DE ACAPULCO DE JUAREZ, GRO.</a:t>
          </a: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s-MX" sz="1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Ramo 33.- Aportaciones Federales para las Entidades Federativas y Municipios</a:t>
          </a:r>
        </a:p>
        <a:p>
          <a:pPr algn="l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Fondo para la Infraestructura Social Municipal</a:t>
          </a:r>
        </a:p>
        <a:p>
          <a:pPr algn="l" rtl="1">
            <a:defRPr sz="1000"/>
          </a:pPr>
          <a:r>
            <a:rPr lang="es-MX" sz="1200" b="1" i="0" strike="noStrike">
              <a:solidFill>
                <a:srgbClr val="000000"/>
              </a:solidFill>
              <a:latin typeface="Arial"/>
              <a:cs typeface="Arial"/>
            </a:rPr>
            <a:t>EJERCICIO FISCAL 2020</a:t>
          </a:r>
        </a:p>
        <a:p>
          <a:pPr algn="l" rtl="1">
            <a:defRPr sz="1000"/>
          </a:pPr>
          <a:r>
            <a:rPr lang="es-MX" sz="1200" b="1" i="0" strike="noStrike">
              <a:solidFill>
                <a:srgbClr val="C00000"/>
              </a:solidFill>
              <a:latin typeface="Arial"/>
              <a:cs typeface="Arial"/>
            </a:rPr>
            <a:t>PROPUESTA DE INVERSION </a:t>
          </a:r>
        </a:p>
      </xdr:txBody>
    </xdr:sp>
    <xdr:clientData/>
  </xdr:twoCellAnchor>
  <xdr:twoCellAnchor editAs="oneCell">
    <xdr:from>
      <xdr:col>4</xdr:col>
      <xdr:colOff>129614</xdr:colOff>
      <xdr:row>0</xdr:row>
      <xdr:rowOff>101600</xdr:rowOff>
    </xdr:from>
    <xdr:to>
      <xdr:col>8</xdr:col>
      <xdr:colOff>534608</xdr:colOff>
      <xdr:row>1</xdr:row>
      <xdr:rowOff>178174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714" y="101600"/>
          <a:ext cx="2970394" cy="940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workbookViewId="0">
      <selection activeCell="F5" sqref="F5"/>
    </sheetView>
  </sheetViews>
  <sheetFormatPr baseColWidth="10" defaultRowHeight="15" x14ac:dyDescent="0.25"/>
  <cols>
    <col min="1" max="1" width="2.140625" customWidth="1"/>
    <col min="2" max="2" width="45" customWidth="1"/>
    <col min="3" max="3" width="0.42578125" hidden="1" customWidth="1"/>
    <col min="4" max="4" width="39.42578125" customWidth="1"/>
    <col min="5" max="5" width="4.140625" hidden="1" customWidth="1"/>
    <col min="6" max="6" width="32.5703125" customWidth="1"/>
    <col min="7" max="7" width="15.140625" customWidth="1"/>
  </cols>
  <sheetData>
    <row r="1" spans="2:7" ht="26.25" customHeight="1" x14ac:dyDescent="0.25">
      <c r="B1" s="344" t="s">
        <v>1967</v>
      </c>
      <c r="C1" s="223"/>
      <c r="D1" s="223"/>
    </row>
    <row r="2" spans="2:7" s="176" customFormat="1" ht="5.25" customHeight="1" x14ac:dyDescent="0.2">
      <c r="B2" s="175"/>
    </row>
    <row r="3" spans="2:7" s="176" customFormat="1" ht="28.5" customHeight="1" x14ac:dyDescent="0.25">
      <c r="B3" s="345" t="s">
        <v>1977</v>
      </c>
      <c r="C3" s="223"/>
      <c r="D3" s="223"/>
      <c r="E3"/>
    </row>
    <row r="4" spans="2:7" s="176" customFormat="1" ht="22.5" customHeight="1" thickBot="1" x14ac:dyDescent="0.3">
      <c r="B4" s="223"/>
      <c r="C4" s="223"/>
      <c r="D4" s="223"/>
      <c r="E4"/>
    </row>
    <row r="5" spans="2:7" s="176" customFormat="1" ht="27" customHeight="1" thickBot="1" x14ac:dyDescent="0.25">
      <c r="B5" s="229" t="s">
        <v>1981</v>
      </c>
      <c r="C5" s="229" t="s">
        <v>1971</v>
      </c>
      <c r="D5" s="229" t="s">
        <v>1970</v>
      </c>
      <c r="E5" s="271" t="s">
        <v>1968</v>
      </c>
      <c r="G5" s="180"/>
    </row>
    <row r="6" spans="2:7" s="183" customFormat="1" ht="27.75" customHeight="1" x14ac:dyDescent="0.2">
      <c r="B6" s="248" t="s">
        <v>1951</v>
      </c>
      <c r="C6" s="249">
        <f>C8+C22+C24</f>
        <v>715636947.99857819</v>
      </c>
      <c r="D6" s="272">
        <v>703352285.99857819</v>
      </c>
      <c r="E6" s="231">
        <v>12284662</v>
      </c>
      <c r="F6" s="184"/>
    </row>
    <row r="7" spans="2:7" s="183" customFormat="1" ht="4.5" customHeight="1" x14ac:dyDescent="0.2">
      <c r="B7" s="250"/>
      <c r="C7" s="232"/>
      <c r="D7" s="232"/>
      <c r="E7" s="233"/>
    </row>
    <row r="8" spans="2:7" s="176" customFormat="1" ht="27" customHeight="1" x14ac:dyDescent="0.2">
      <c r="B8" s="251" t="s">
        <v>1952</v>
      </c>
      <c r="C8" s="252">
        <f>C10+C12+C14+C16+C18+C20</f>
        <v>680469333.69857812</v>
      </c>
      <c r="D8" s="230">
        <v>668184671.69857812</v>
      </c>
      <c r="E8" s="245">
        <v>12284662</v>
      </c>
      <c r="F8" s="187"/>
    </row>
    <row r="9" spans="2:7" s="176" customFormat="1" ht="5.25" customHeight="1" x14ac:dyDescent="0.2">
      <c r="B9" s="253"/>
      <c r="C9" s="234"/>
      <c r="D9" s="274"/>
      <c r="E9" s="235"/>
    </row>
    <row r="10" spans="2:7" s="176" customFormat="1" ht="27" customHeight="1" x14ac:dyDescent="0.2">
      <c r="B10" s="254" t="s">
        <v>1954</v>
      </c>
      <c r="C10" s="255">
        <f>D10+E10</f>
        <v>154865416.73999998</v>
      </c>
      <c r="D10" s="255">
        <v>154365416.73999998</v>
      </c>
      <c r="E10" s="238">
        <v>500000</v>
      </c>
      <c r="F10" s="187"/>
      <c r="G10" s="180"/>
    </row>
    <row r="11" spans="2:7" s="176" customFormat="1" ht="5.25" customHeight="1" x14ac:dyDescent="0.2">
      <c r="B11" s="256"/>
      <c r="C11" s="257"/>
      <c r="D11" s="275"/>
      <c r="E11" s="237"/>
    </row>
    <row r="12" spans="2:7" s="176" customFormat="1" ht="26.25" customHeight="1" x14ac:dyDescent="0.2">
      <c r="B12" s="258" t="s">
        <v>1955</v>
      </c>
      <c r="C12" s="259">
        <f>D12+E12</f>
        <v>111393814.22999999</v>
      </c>
      <c r="D12" s="259">
        <v>107034152.22999999</v>
      </c>
      <c r="E12" s="246">
        <v>4359662</v>
      </c>
    </row>
    <row r="13" spans="2:7" s="176" customFormat="1" ht="6" customHeight="1" x14ac:dyDescent="0.2">
      <c r="B13" s="260"/>
      <c r="C13" s="261"/>
      <c r="D13" s="261"/>
      <c r="E13" s="247"/>
    </row>
    <row r="14" spans="2:7" s="176" customFormat="1" ht="26.25" customHeight="1" x14ac:dyDescent="0.2">
      <c r="B14" s="254" t="s">
        <v>1978</v>
      </c>
      <c r="C14" s="255">
        <f>D14+E14</f>
        <v>50688846.698598154</v>
      </c>
      <c r="D14" s="255">
        <v>48638846.698598154</v>
      </c>
      <c r="E14" s="238">
        <v>2050000</v>
      </c>
    </row>
    <row r="15" spans="2:7" s="176" customFormat="1" ht="6" customHeight="1" x14ac:dyDescent="0.2">
      <c r="B15" s="256"/>
      <c r="C15" s="257"/>
      <c r="D15" s="276"/>
      <c r="E15" s="237"/>
    </row>
    <row r="16" spans="2:7" s="176" customFormat="1" ht="21" customHeight="1" x14ac:dyDescent="0.2">
      <c r="B16" s="265" t="s">
        <v>1972</v>
      </c>
      <c r="C16" s="266">
        <f>D16+E16</f>
        <v>9573426.6455999985</v>
      </c>
      <c r="D16" s="266">
        <v>7573426.6455999995</v>
      </c>
      <c r="E16" s="236">
        <v>2000000</v>
      </c>
    </row>
    <row r="17" spans="2:6" s="176" customFormat="1" ht="6.75" customHeight="1" x14ac:dyDescent="0.2">
      <c r="B17" s="262"/>
      <c r="C17" s="239"/>
      <c r="D17" s="277"/>
      <c r="E17" s="240"/>
    </row>
    <row r="18" spans="2:6" s="176" customFormat="1" ht="22.5" customHeight="1" x14ac:dyDescent="0.2">
      <c r="B18" s="254" t="s">
        <v>1979</v>
      </c>
      <c r="C18" s="255">
        <f>D18+E18</f>
        <v>4100000</v>
      </c>
      <c r="D18" s="255">
        <v>4100000</v>
      </c>
      <c r="E18" s="238">
        <v>0</v>
      </c>
    </row>
    <row r="19" spans="2:6" s="176" customFormat="1" ht="5.25" customHeight="1" x14ac:dyDescent="0.2">
      <c r="B19" s="262"/>
      <c r="C19" s="239"/>
      <c r="D19" s="277"/>
      <c r="E19" s="240"/>
    </row>
    <row r="20" spans="2:6" s="176" customFormat="1" ht="47.25" customHeight="1" x14ac:dyDescent="0.2">
      <c r="B20" s="265" t="s">
        <v>1980</v>
      </c>
      <c r="C20" s="266">
        <f>D20+E20</f>
        <v>349847829.38437998</v>
      </c>
      <c r="D20" s="266">
        <v>346472829.38437998</v>
      </c>
      <c r="E20" s="236">
        <v>3375000</v>
      </c>
    </row>
    <row r="21" spans="2:6" s="176" customFormat="1" ht="5.25" customHeight="1" x14ac:dyDescent="0.2">
      <c r="B21" s="253"/>
      <c r="C21" s="234"/>
      <c r="D21" s="273"/>
      <c r="E21" s="241"/>
      <c r="F21" s="205"/>
    </row>
    <row r="22" spans="2:6" s="176" customFormat="1" ht="21.75" customHeight="1" x14ac:dyDescent="0.2">
      <c r="B22" s="267" t="s">
        <v>588</v>
      </c>
      <c r="C22" s="268">
        <v>21100568.579999998</v>
      </c>
      <c r="D22" s="278">
        <v>21100568.579999998</v>
      </c>
      <c r="E22" s="242"/>
    </row>
    <row r="23" spans="2:6" s="176" customFormat="1" ht="6" customHeight="1" x14ac:dyDescent="0.2">
      <c r="B23" s="263"/>
      <c r="C23" s="264"/>
      <c r="D23" s="279"/>
      <c r="E23" s="243"/>
    </row>
    <row r="24" spans="2:6" s="176" customFormat="1" ht="27" customHeight="1" thickBot="1" x14ac:dyDescent="0.25">
      <c r="B24" s="269" t="s">
        <v>589</v>
      </c>
      <c r="C24" s="270">
        <v>14067045.720000001</v>
      </c>
      <c r="D24" s="280">
        <v>14067045.720000001</v>
      </c>
      <c r="E24" s="244"/>
    </row>
    <row r="25" spans="2:6" s="183" customFormat="1" ht="17.25" customHeight="1" x14ac:dyDescent="0.25">
      <c r="B25" s="215"/>
      <c r="C25" s="216"/>
      <c r="D25" s="281"/>
    </row>
  </sheetData>
  <printOptions horizontalCentered="1"/>
  <pageMargins left="0.31496062992125984" right="0.31496062992125984" top="0.35433070866141736" bottom="0.35433070866141736" header="0" footer="0"/>
  <pageSetup scale="80" orientation="landscape" r:id="rId1"/>
  <headerFooter>
    <oddFooter>&amp;L&amp;14&amp;D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workbookViewId="0">
      <selection activeCell="H5" sqref="H5"/>
    </sheetView>
  </sheetViews>
  <sheetFormatPr baseColWidth="10" defaultRowHeight="15" x14ac:dyDescent="0.25"/>
  <cols>
    <col min="1" max="1" width="2.140625" customWidth="1"/>
    <col min="2" max="2" width="34" customWidth="1"/>
    <col min="3" max="3" width="22.5703125" hidden="1" customWidth="1"/>
    <col min="4" max="4" width="21.5703125" customWidth="1"/>
    <col min="5" max="5" width="21.85546875" customWidth="1"/>
    <col min="6" max="6" width="22.7109375" customWidth="1"/>
    <col min="7" max="7" width="22.42578125" hidden="1" customWidth="1"/>
    <col min="8" max="8" width="32.5703125" customWidth="1"/>
    <col min="9" max="9" width="15.140625" customWidth="1"/>
  </cols>
  <sheetData>
    <row r="1" spans="2:9" ht="14.25" customHeight="1" x14ac:dyDescent="0.25">
      <c r="B1" s="223" t="s">
        <v>1967</v>
      </c>
      <c r="C1" s="223"/>
      <c r="D1" s="223"/>
      <c r="E1" s="223"/>
      <c r="F1" s="223"/>
    </row>
    <row r="2" spans="2:9" s="176" customFormat="1" ht="5.25" customHeight="1" x14ac:dyDescent="0.2">
      <c r="B2" s="175"/>
    </row>
    <row r="3" spans="2:9" s="176" customFormat="1" ht="18.75" customHeight="1" x14ac:dyDescent="0.25">
      <c r="B3" s="223" t="s">
        <v>1964</v>
      </c>
      <c r="C3" s="223"/>
      <c r="D3" s="223"/>
      <c r="E3" s="223"/>
      <c r="F3" s="223"/>
      <c r="G3"/>
    </row>
    <row r="4" spans="2:9" s="176" customFormat="1" ht="4.5" customHeight="1" thickBot="1" x14ac:dyDescent="0.3">
      <c r="B4" s="223"/>
      <c r="C4" s="223"/>
      <c r="D4" s="223"/>
      <c r="E4" s="223"/>
      <c r="F4" s="223"/>
      <c r="G4"/>
    </row>
    <row r="5" spans="2:9" s="176" customFormat="1" ht="23.25" customHeight="1" thickBot="1" x14ac:dyDescent="0.25">
      <c r="B5" s="177" t="s">
        <v>1948</v>
      </c>
      <c r="C5" s="177" t="s">
        <v>1971</v>
      </c>
      <c r="D5" s="177" t="s">
        <v>1970</v>
      </c>
      <c r="E5" s="178" t="s">
        <v>1949</v>
      </c>
      <c r="F5" s="179" t="s">
        <v>1950</v>
      </c>
      <c r="G5" s="177" t="s">
        <v>1968</v>
      </c>
      <c r="I5" s="180"/>
    </row>
    <row r="6" spans="2:9" s="183" customFormat="1" ht="25.5" customHeight="1" x14ac:dyDescent="0.2">
      <c r="B6" s="181" t="s">
        <v>1951</v>
      </c>
      <c r="C6" s="182">
        <f>C8+C36++C38</f>
        <v>715636948.00419819</v>
      </c>
      <c r="D6" s="286">
        <f>D8+D36++D38</f>
        <v>703352286.00419819</v>
      </c>
      <c r="E6" s="286">
        <f>E8+E36++E38</f>
        <v>320160743.22419816</v>
      </c>
      <c r="F6" s="286">
        <f>F8+F36++F38</f>
        <v>348023928.48000002</v>
      </c>
      <c r="G6" s="182">
        <f>G8+G36++G38</f>
        <v>12284662</v>
      </c>
      <c r="H6" s="184"/>
    </row>
    <row r="7" spans="2:9" s="183" customFormat="1" ht="4.5" customHeight="1" x14ac:dyDescent="0.2">
      <c r="B7" s="221"/>
      <c r="C7" s="222"/>
      <c r="D7" s="287"/>
      <c r="E7" s="287"/>
      <c r="F7" s="287"/>
      <c r="G7" s="222"/>
    </row>
    <row r="8" spans="2:9" s="176" customFormat="1" ht="15" customHeight="1" x14ac:dyDescent="0.2">
      <c r="B8" s="185" t="s">
        <v>1952</v>
      </c>
      <c r="C8" s="186">
        <f>C33+C26+C23+C10</f>
        <v>680469333.70419812</v>
      </c>
      <c r="D8" s="186">
        <f>D33+D26+D23+D10</f>
        <v>668184671.70419812</v>
      </c>
      <c r="E8" s="186">
        <f>E33+E26+E23+E10</f>
        <v>320160743.22419816</v>
      </c>
      <c r="F8" s="186">
        <f>F33+F26+F23+F10</f>
        <v>348023928.48000002</v>
      </c>
      <c r="G8" s="186">
        <f>G33+G26+G23+G10</f>
        <v>12284662</v>
      </c>
      <c r="H8" s="187"/>
    </row>
    <row r="9" spans="2:9" s="176" customFormat="1" ht="5.25" customHeight="1" x14ac:dyDescent="0.2">
      <c r="B9" s="188"/>
      <c r="C9" s="189"/>
      <c r="D9" s="189"/>
      <c r="E9" s="189"/>
      <c r="F9" s="189"/>
      <c r="G9" s="189"/>
    </row>
    <row r="10" spans="2:9" s="176" customFormat="1" ht="30.75" customHeight="1" x14ac:dyDescent="0.2">
      <c r="B10" s="282" t="s">
        <v>1953</v>
      </c>
      <c r="C10" s="283">
        <f>C11+C20</f>
        <v>615755397.75999999</v>
      </c>
      <c r="D10" s="283">
        <f t="shared" ref="D10:G10" si="0">D11+D20</f>
        <v>603470735.75999999</v>
      </c>
      <c r="E10" s="283">
        <f t="shared" si="0"/>
        <v>307855728.76999998</v>
      </c>
      <c r="F10" s="283">
        <f t="shared" si="0"/>
        <v>295615006.99000001</v>
      </c>
      <c r="G10" s="191">
        <f t="shared" si="0"/>
        <v>12284662</v>
      </c>
      <c r="H10" s="187"/>
      <c r="I10" s="180"/>
    </row>
    <row r="11" spans="2:9" s="176" customFormat="1" ht="21" customHeight="1" x14ac:dyDescent="0.2">
      <c r="B11" s="284" t="s">
        <v>1965</v>
      </c>
      <c r="C11" s="285">
        <f>C12+C13+C14+C15+C16+C17+C18</f>
        <v>579255398.38999999</v>
      </c>
      <c r="D11" s="285">
        <f>D12+D13+D14+D15+D16+D17+D18</f>
        <v>566970736.38999999</v>
      </c>
      <c r="E11" s="285">
        <f t="shared" ref="E11:G11" si="1">E12+E13+E14+E15+E16+E17+E18</f>
        <v>307855728.76999998</v>
      </c>
      <c r="F11" s="285">
        <f t="shared" si="1"/>
        <v>259115007.62</v>
      </c>
      <c r="G11" s="224">
        <f t="shared" si="1"/>
        <v>12284662</v>
      </c>
      <c r="H11" s="180"/>
      <c r="I11" s="180"/>
    </row>
    <row r="12" spans="2:9" s="176" customFormat="1" ht="16.5" customHeight="1" x14ac:dyDescent="0.2">
      <c r="B12" s="288" t="s">
        <v>1954</v>
      </c>
      <c r="C12" s="289">
        <f>D12+G12</f>
        <v>136545416.74000001</v>
      </c>
      <c r="D12" s="290">
        <f>E12+F12</f>
        <v>136045416.74000001</v>
      </c>
      <c r="E12" s="291">
        <v>136045416.74000001</v>
      </c>
      <c r="F12" s="290">
        <v>0</v>
      </c>
      <c r="G12" s="193">
        <v>500000</v>
      </c>
      <c r="H12" s="187"/>
    </row>
    <row r="13" spans="2:9" s="176" customFormat="1" ht="19.5" customHeight="1" x14ac:dyDescent="0.2">
      <c r="B13" s="288" t="s">
        <v>1955</v>
      </c>
      <c r="C13" s="289">
        <f t="shared" ref="C13:C18" si="2">D13+G13</f>
        <v>44453459.229999997</v>
      </c>
      <c r="D13" s="290">
        <f t="shared" ref="D13:D18" si="3">E13+F13</f>
        <v>40093797.229999997</v>
      </c>
      <c r="E13" s="291">
        <v>40093797.229999997</v>
      </c>
      <c r="F13" s="290">
        <v>0</v>
      </c>
      <c r="G13" s="193">
        <v>4359662</v>
      </c>
      <c r="H13" s="187"/>
      <c r="I13" s="187"/>
    </row>
    <row r="14" spans="2:9" s="176" customFormat="1" ht="15" customHeight="1" x14ac:dyDescent="0.2">
      <c r="B14" s="288" t="s">
        <v>1956</v>
      </c>
      <c r="C14" s="289">
        <f t="shared" si="2"/>
        <v>45957258.899999999</v>
      </c>
      <c r="D14" s="290">
        <f t="shared" si="3"/>
        <v>43907258.899999999</v>
      </c>
      <c r="E14" s="291">
        <v>42356159.799999997</v>
      </c>
      <c r="F14" s="290">
        <v>1551099.1</v>
      </c>
      <c r="G14" s="193">
        <v>2050000</v>
      </c>
      <c r="H14" s="187"/>
    </row>
    <row r="15" spans="2:9" s="176" customFormat="1" ht="15" customHeight="1" x14ac:dyDescent="0.2">
      <c r="B15" s="288" t="s">
        <v>1957</v>
      </c>
      <c r="C15" s="289">
        <f t="shared" si="2"/>
        <v>260938908.52000001</v>
      </c>
      <c r="D15" s="290">
        <f t="shared" si="3"/>
        <v>257563908.52000001</v>
      </c>
      <c r="E15" s="291">
        <v>0</v>
      </c>
      <c r="F15" s="290">
        <v>257563908.52000001</v>
      </c>
      <c r="G15" s="193">
        <v>3375000</v>
      </c>
      <c r="H15" s="187"/>
      <c r="I15" s="187"/>
    </row>
    <row r="16" spans="2:9" s="176" customFormat="1" ht="18.75" customHeight="1" x14ac:dyDescent="0.2">
      <c r="B16" s="288" t="s">
        <v>1958</v>
      </c>
      <c r="C16" s="289">
        <f t="shared" si="2"/>
        <v>4100000</v>
      </c>
      <c r="D16" s="290">
        <f t="shared" si="3"/>
        <v>4100000</v>
      </c>
      <c r="E16" s="291">
        <v>4100000</v>
      </c>
      <c r="F16" s="290">
        <v>0</v>
      </c>
      <c r="G16" s="193">
        <v>0</v>
      </c>
    </row>
    <row r="17" spans="2:8" s="176" customFormat="1" ht="24" hidden="1" customHeight="1" x14ac:dyDescent="0.2">
      <c r="B17" s="288" t="s">
        <v>1972</v>
      </c>
      <c r="C17" s="289">
        <f t="shared" si="2"/>
        <v>2000000</v>
      </c>
      <c r="D17" s="290">
        <f t="shared" si="3"/>
        <v>0</v>
      </c>
      <c r="E17" s="291"/>
      <c r="F17" s="290"/>
      <c r="G17" s="193">
        <v>2000000</v>
      </c>
    </row>
    <row r="18" spans="2:8" s="176" customFormat="1" ht="16.5" customHeight="1" x14ac:dyDescent="0.2">
      <c r="B18" s="288" t="s">
        <v>1973</v>
      </c>
      <c r="C18" s="289">
        <f t="shared" si="2"/>
        <v>85260355</v>
      </c>
      <c r="D18" s="290">
        <f t="shared" si="3"/>
        <v>85260355</v>
      </c>
      <c r="E18" s="291">
        <v>85260355</v>
      </c>
      <c r="F18" s="290"/>
      <c r="G18" s="193"/>
      <c r="H18" s="187"/>
    </row>
    <row r="19" spans="2:8" s="176" customFormat="1" ht="3.75" customHeight="1" x14ac:dyDescent="0.2">
      <c r="B19" s="192"/>
      <c r="C19" s="225"/>
      <c r="D19" s="226"/>
      <c r="E19" s="227"/>
      <c r="F19" s="226"/>
      <c r="G19" s="226"/>
    </row>
    <row r="20" spans="2:8" s="176" customFormat="1" ht="18" customHeight="1" x14ac:dyDescent="0.2">
      <c r="B20" s="284" t="s">
        <v>1969</v>
      </c>
      <c r="C20" s="285">
        <f>C21</f>
        <v>36499999.369999997</v>
      </c>
      <c r="D20" s="285">
        <f t="shared" ref="D20:G20" si="4">D21</f>
        <v>36499999.369999997</v>
      </c>
      <c r="E20" s="285">
        <f t="shared" si="4"/>
        <v>0</v>
      </c>
      <c r="F20" s="285">
        <f t="shared" si="4"/>
        <v>36499999.369999997</v>
      </c>
      <c r="G20" s="224">
        <f t="shared" si="4"/>
        <v>0</v>
      </c>
    </row>
    <row r="21" spans="2:8" s="176" customFormat="1" ht="15" customHeight="1" x14ac:dyDescent="0.2">
      <c r="B21" s="288" t="s">
        <v>1957</v>
      </c>
      <c r="C21" s="290">
        <f t="shared" ref="C21" si="5">E21+F21+G21</f>
        <v>36499999.369999997</v>
      </c>
      <c r="D21" s="290">
        <f t="shared" ref="D21" si="6">E21+F21</f>
        <v>36499999.369999997</v>
      </c>
      <c r="E21" s="291">
        <v>0</v>
      </c>
      <c r="F21" s="290">
        <v>36499999.369999997</v>
      </c>
      <c r="G21" s="193">
        <v>0</v>
      </c>
    </row>
    <row r="22" spans="2:8" s="176" customFormat="1" ht="6" customHeight="1" x14ac:dyDescent="0.2">
      <c r="B22" s="192"/>
      <c r="C22" s="193"/>
      <c r="D22" s="193"/>
      <c r="E22" s="194"/>
      <c r="F22" s="193"/>
      <c r="G22" s="193"/>
    </row>
    <row r="23" spans="2:8" s="176" customFormat="1" ht="19.5" customHeight="1" x14ac:dyDescent="0.2">
      <c r="B23" s="292" t="s">
        <v>257</v>
      </c>
      <c r="C23" s="293">
        <f>C24</f>
        <v>4731587.8085981542</v>
      </c>
      <c r="D23" s="293">
        <f t="shared" ref="D23:G23" si="7">D24</f>
        <v>4731587.8085981542</v>
      </c>
      <c r="E23" s="293">
        <f t="shared" si="7"/>
        <v>4731587.8085981542</v>
      </c>
      <c r="F23" s="293">
        <f t="shared" si="7"/>
        <v>0</v>
      </c>
      <c r="G23" s="228">
        <f t="shared" si="7"/>
        <v>0</v>
      </c>
      <c r="H23" s="187"/>
    </row>
    <row r="24" spans="2:8" s="176" customFormat="1" ht="27" customHeight="1" x14ac:dyDescent="0.2">
      <c r="B24" s="294" t="s">
        <v>1959</v>
      </c>
      <c r="C24" s="289">
        <f t="shared" ref="C24" si="8">D24+G24</f>
        <v>4731587.8085981542</v>
      </c>
      <c r="D24" s="290">
        <f t="shared" ref="D24" si="9">E24+F24</f>
        <v>4731587.8085981542</v>
      </c>
      <c r="E24" s="295">
        <v>4731587.8085981542</v>
      </c>
      <c r="F24" s="295">
        <v>0</v>
      </c>
      <c r="G24" s="196"/>
      <c r="H24" s="187"/>
    </row>
    <row r="25" spans="2:8" s="176" customFormat="1" ht="5.25" customHeight="1" x14ac:dyDescent="0.2">
      <c r="B25" s="195"/>
      <c r="C25" s="196"/>
      <c r="D25" s="196"/>
      <c r="E25" s="197"/>
      <c r="F25" s="196"/>
      <c r="G25" s="196"/>
    </row>
    <row r="26" spans="2:8" s="176" customFormat="1" ht="31.5" customHeight="1" x14ac:dyDescent="0.2">
      <c r="B26" s="190" t="s">
        <v>1960</v>
      </c>
      <c r="C26" s="191">
        <f>C27+C30</f>
        <v>49999944.935600005</v>
      </c>
      <c r="D26" s="191">
        <f t="shared" ref="D26:G26" si="10">D27+D30</f>
        <v>49999944.935600005</v>
      </c>
      <c r="E26" s="191">
        <f t="shared" si="10"/>
        <v>7573426.6455999995</v>
      </c>
      <c r="F26" s="191">
        <f t="shared" si="10"/>
        <v>42426518.290000007</v>
      </c>
      <c r="G26" s="191">
        <f t="shared" si="10"/>
        <v>0</v>
      </c>
    </row>
    <row r="27" spans="2:8" s="176" customFormat="1" ht="24.75" customHeight="1" x14ac:dyDescent="0.2">
      <c r="B27" s="218" t="s">
        <v>1966</v>
      </c>
      <c r="C27" s="224">
        <f>C28+C29</f>
        <v>39999999.995600007</v>
      </c>
      <c r="D27" s="224">
        <f t="shared" ref="D27:G27" si="11">D28+D29</f>
        <v>39999999.995600007</v>
      </c>
      <c r="E27" s="224">
        <f t="shared" si="11"/>
        <v>7573426.6455999995</v>
      </c>
      <c r="F27" s="224">
        <f t="shared" si="11"/>
        <v>32426573.350000005</v>
      </c>
      <c r="G27" s="224">
        <f t="shared" si="11"/>
        <v>0</v>
      </c>
    </row>
    <row r="28" spans="2:8" s="176" customFormat="1" ht="33" customHeight="1" x14ac:dyDescent="0.2">
      <c r="B28" s="195" t="s">
        <v>1961</v>
      </c>
      <c r="C28" s="196">
        <f>E28+F28</f>
        <v>7573426.6455999995</v>
      </c>
      <c r="D28" s="193">
        <f t="shared" ref="D28:D29" si="12">E28+F28</f>
        <v>7573426.6455999995</v>
      </c>
      <c r="E28" s="197">
        <v>7573426.6455999995</v>
      </c>
      <c r="F28" s="196">
        <v>0</v>
      </c>
      <c r="G28" s="196"/>
    </row>
    <row r="29" spans="2:8" s="176" customFormat="1" ht="21.75" customHeight="1" x14ac:dyDescent="0.2">
      <c r="B29" s="195" t="s">
        <v>1962</v>
      </c>
      <c r="C29" s="198">
        <f>E29+F29</f>
        <v>32426573.350000005</v>
      </c>
      <c r="D29" s="193">
        <f t="shared" si="12"/>
        <v>32426573.350000005</v>
      </c>
      <c r="E29" s="199">
        <v>0</v>
      </c>
      <c r="F29" s="199">
        <v>32426573.350000005</v>
      </c>
      <c r="G29" s="199"/>
    </row>
    <row r="30" spans="2:8" s="176" customFormat="1" ht="21.75" customHeight="1" x14ac:dyDescent="0.2">
      <c r="B30" s="218" t="s">
        <v>1975</v>
      </c>
      <c r="C30" s="224">
        <f>C31</f>
        <v>9999944.9399999995</v>
      </c>
      <c r="D30" s="224">
        <f t="shared" ref="D30:G30" si="13">D31</f>
        <v>9999944.9399999995</v>
      </c>
      <c r="E30" s="224">
        <f t="shared" si="13"/>
        <v>0</v>
      </c>
      <c r="F30" s="224">
        <f t="shared" si="13"/>
        <v>9999944.9399999995</v>
      </c>
      <c r="G30" s="224">
        <f t="shared" si="13"/>
        <v>0</v>
      </c>
    </row>
    <row r="31" spans="2:8" s="176" customFormat="1" ht="27.75" customHeight="1" x14ac:dyDescent="0.2">
      <c r="B31" s="195" t="s">
        <v>1976</v>
      </c>
      <c r="C31" s="196">
        <f>E31+F31</f>
        <v>9999944.9399999995</v>
      </c>
      <c r="D31" s="193">
        <f t="shared" ref="D31" si="14">E31+F31</f>
        <v>9999944.9399999995</v>
      </c>
      <c r="E31" s="197"/>
      <c r="F31" s="197">
        <v>9999944.9399999995</v>
      </c>
      <c r="G31" s="197"/>
    </row>
    <row r="32" spans="2:8" s="176" customFormat="1" ht="6.75" customHeight="1" x14ac:dyDescent="0.2">
      <c r="B32" s="219"/>
      <c r="C32" s="200"/>
      <c r="D32" s="200"/>
      <c r="E32" s="201"/>
      <c r="F32" s="200"/>
      <c r="G32" s="200"/>
    </row>
    <row r="33" spans="2:8" s="176" customFormat="1" ht="32.25" customHeight="1" x14ac:dyDescent="0.2">
      <c r="B33" s="220" t="s">
        <v>1963</v>
      </c>
      <c r="C33" s="202">
        <f>C34</f>
        <v>9982403.1999999993</v>
      </c>
      <c r="D33" s="202">
        <f t="shared" ref="D33:G33" si="15">D34</f>
        <v>9982403.2000000086</v>
      </c>
      <c r="E33" s="202">
        <f t="shared" si="15"/>
        <v>0</v>
      </c>
      <c r="F33" s="202">
        <f t="shared" si="15"/>
        <v>9982403.1999999993</v>
      </c>
      <c r="G33" s="202">
        <f t="shared" si="15"/>
        <v>0</v>
      </c>
    </row>
    <row r="34" spans="2:8" s="176" customFormat="1" ht="33" customHeight="1" x14ac:dyDescent="0.2">
      <c r="B34" s="192" t="s">
        <v>1974</v>
      </c>
      <c r="C34" s="196">
        <f>E34+F34</f>
        <v>9982403.1999999993</v>
      </c>
      <c r="D34" s="193">
        <v>9982403.2000000086</v>
      </c>
      <c r="E34" s="194">
        <v>0</v>
      </c>
      <c r="F34" s="193">
        <v>9982403.1999999993</v>
      </c>
      <c r="G34" s="193"/>
    </row>
    <row r="35" spans="2:8" s="176" customFormat="1" ht="5.25" customHeight="1" x14ac:dyDescent="0.2">
      <c r="B35" s="203"/>
      <c r="C35" s="204"/>
      <c r="D35" s="204"/>
      <c r="E35" s="204"/>
      <c r="F35" s="204"/>
      <c r="G35" s="204"/>
      <c r="H35" s="205"/>
    </row>
    <row r="36" spans="2:8" s="176" customFormat="1" ht="19.5" customHeight="1" x14ac:dyDescent="0.2">
      <c r="B36" s="206" t="s">
        <v>588</v>
      </c>
      <c r="C36" s="207">
        <v>21100568.579999998</v>
      </c>
      <c r="D36" s="207">
        <v>21100568.579999998</v>
      </c>
      <c r="E36" s="208">
        <v>0</v>
      </c>
      <c r="F36" s="207">
        <v>0</v>
      </c>
      <c r="G36" s="207"/>
    </row>
    <row r="37" spans="2:8" s="176" customFormat="1" ht="6" customHeight="1" x14ac:dyDescent="0.2">
      <c r="B37" s="209"/>
      <c r="C37" s="210"/>
      <c r="D37" s="210"/>
      <c r="E37" s="211"/>
      <c r="F37" s="210"/>
      <c r="G37" s="210"/>
    </row>
    <row r="38" spans="2:8" s="176" customFormat="1" ht="17.25" customHeight="1" thickBot="1" x14ac:dyDescent="0.25">
      <c r="B38" s="212" t="s">
        <v>589</v>
      </c>
      <c r="C38" s="213">
        <v>14067045.720000001</v>
      </c>
      <c r="D38" s="213">
        <v>14067045.720000001</v>
      </c>
      <c r="E38" s="214">
        <v>0</v>
      </c>
      <c r="F38" s="213">
        <v>0</v>
      </c>
      <c r="G38" s="213"/>
    </row>
    <row r="39" spans="2:8" s="183" customFormat="1" ht="17.25" customHeight="1" x14ac:dyDescent="0.25">
      <c r="B39" s="215"/>
      <c r="C39" s="216"/>
      <c r="D39" s="216"/>
      <c r="E39" s="217"/>
      <c r="F39" s="216"/>
    </row>
  </sheetData>
  <printOptions horizontalCentered="1"/>
  <pageMargins left="0.31496062992125984" right="0.31496062992125984" top="0.35433070866141736" bottom="0.35433070866141736" header="0" footer="0"/>
  <pageSetup scale="80" orientation="landscape" r:id="rId1"/>
  <headerFooter>
    <oddFooter>&amp;L&amp;14&amp;D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X33"/>
  <sheetViews>
    <sheetView topLeftCell="D13" zoomScale="75" zoomScaleNormal="75" zoomScaleSheetLayoutView="75" workbookViewId="0">
      <selection activeCell="P29" sqref="P29"/>
    </sheetView>
  </sheetViews>
  <sheetFormatPr baseColWidth="10" defaultColWidth="11.42578125" defaultRowHeight="29.25" customHeight="1" x14ac:dyDescent="0.25"/>
  <cols>
    <col min="1" max="1" width="11.42578125" style="5"/>
    <col min="2" max="2" width="19.85546875" style="5" customWidth="1"/>
    <col min="3" max="3" width="18.7109375" style="5" customWidth="1"/>
    <col min="4" max="4" width="30.7109375" style="1" customWidth="1"/>
    <col min="5" max="5" width="9" style="106" customWidth="1"/>
    <col min="6" max="6" width="10" style="106" customWidth="1"/>
    <col min="7" max="7" width="11.5703125" style="107" customWidth="1"/>
    <col min="8" max="8" width="7.7109375" style="90" customWidth="1"/>
    <col min="9" max="9" width="20.28515625" style="5" customWidth="1"/>
    <col min="10" max="10" width="19.42578125" style="5" customWidth="1"/>
    <col min="11" max="11" width="34" style="5" customWidth="1"/>
    <col min="12" max="14" width="10.7109375" style="5" customWidth="1"/>
    <col min="15" max="15" width="20.5703125" style="5" customWidth="1"/>
    <col min="16" max="16" width="18" style="5" customWidth="1"/>
    <col min="17" max="17" width="19.5703125" style="6" customWidth="1"/>
    <col min="18" max="19" width="10.140625" style="6" customWidth="1"/>
    <col min="20" max="20" width="10.28515625" style="91" customWidth="1"/>
    <col min="21" max="24" width="8.5703125" style="91" customWidth="1"/>
    <col min="25" max="25" width="23.140625" style="5" customWidth="1"/>
    <col min="26" max="26" width="18.28515625" style="5" customWidth="1"/>
    <col min="27" max="27" width="14.42578125" style="5" bestFit="1" customWidth="1"/>
    <col min="28" max="16384" width="11.42578125" style="5"/>
  </cols>
  <sheetData>
    <row r="1" spans="4:24" ht="99" customHeight="1" x14ac:dyDescent="0.25">
      <c r="E1" s="2"/>
      <c r="F1" s="2"/>
      <c r="G1" s="3"/>
      <c r="H1" s="4"/>
      <c r="T1" s="7"/>
      <c r="U1" s="7"/>
      <c r="V1" s="7"/>
      <c r="W1" s="7"/>
      <c r="X1" s="8"/>
    </row>
    <row r="2" spans="4:24" ht="27" customHeight="1" thickBot="1" x14ac:dyDescent="0.3">
      <c r="E2" s="2"/>
      <c r="F2" s="2"/>
      <c r="G2" s="3"/>
      <c r="H2" s="4"/>
      <c r="Q2" s="9"/>
      <c r="R2" s="9"/>
      <c r="S2" s="9"/>
      <c r="T2" s="7"/>
      <c r="U2" s="10"/>
      <c r="V2" s="10"/>
      <c r="W2" s="10"/>
      <c r="X2" s="11"/>
    </row>
    <row r="3" spans="4:24" ht="30.75" customHeight="1" thickBot="1" x14ac:dyDescent="0.3">
      <c r="E3" s="336" t="s">
        <v>1186</v>
      </c>
      <c r="F3" s="339" t="s">
        <v>0</v>
      </c>
      <c r="G3" s="333" t="s">
        <v>1</v>
      </c>
      <c r="H3" s="333" t="s">
        <v>2</v>
      </c>
      <c r="I3" s="339" t="s">
        <v>1187</v>
      </c>
      <c r="J3" s="339" t="s">
        <v>1188</v>
      </c>
      <c r="K3" s="339" t="s">
        <v>1189</v>
      </c>
      <c r="L3" s="334" t="s">
        <v>1190</v>
      </c>
      <c r="M3" s="334" t="s">
        <v>1191</v>
      </c>
      <c r="N3" s="334" t="s">
        <v>1194</v>
      </c>
      <c r="O3" s="331" t="s">
        <v>1206</v>
      </c>
      <c r="P3" s="331" t="s">
        <v>1193</v>
      </c>
      <c r="Q3" s="331" t="s">
        <v>1195</v>
      </c>
      <c r="R3" s="332" t="s">
        <v>1207</v>
      </c>
      <c r="S3" s="333" t="s">
        <v>1197</v>
      </c>
      <c r="T3" s="334" t="s">
        <v>1198</v>
      </c>
      <c r="U3" s="334"/>
      <c r="V3" s="335" t="s">
        <v>1200</v>
      </c>
      <c r="W3" s="335"/>
      <c r="X3" s="335"/>
    </row>
    <row r="4" spans="4:24" ht="29.25" customHeight="1" thickBot="1" x14ac:dyDescent="0.3">
      <c r="E4" s="337"/>
      <c r="F4" s="339"/>
      <c r="G4" s="333"/>
      <c r="H4" s="333"/>
      <c r="I4" s="339"/>
      <c r="J4" s="339"/>
      <c r="K4" s="339"/>
      <c r="L4" s="334"/>
      <c r="M4" s="334"/>
      <c r="N4" s="334"/>
      <c r="O4" s="331"/>
      <c r="P4" s="331"/>
      <c r="Q4" s="331"/>
      <c r="R4" s="332"/>
      <c r="S4" s="333"/>
      <c r="T4" s="334"/>
      <c r="U4" s="334"/>
      <c r="V4" s="335"/>
      <c r="W4" s="335"/>
      <c r="X4" s="335"/>
    </row>
    <row r="5" spans="4:24" ht="86.25" customHeight="1" thickBot="1" x14ac:dyDescent="0.3">
      <c r="E5" s="338"/>
      <c r="F5" s="339"/>
      <c r="G5" s="333"/>
      <c r="H5" s="333"/>
      <c r="I5" s="339"/>
      <c r="J5" s="339"/>
      <c r="K5" s="339"/>
      <c r="L5" s="334"/>
      <c r="M5" s="334"/>
      <c r="N5" s="334"/>
      <c r="O5" s="331"/>
      <c r="P5" s="331"/>
      <c r="Q5" s="331"/>
      <c r="R5" s="332"/>
      <c r="S5" s="333"/>
      <c r="T5" s="125" t="s">
        <v>1199</v>
      </c>
      <c r="U5" s="13" t="s">
        <v>1204</v>
      </c>
      <c r="V5" s="13" t="s">
        <v>1201</v>
      </c>
      <c r="W5" s="13" t="s">
        <v>1202</v>
      </c>
      <c r="X5" s="125" t="s">
        <v>1203</v>
      </c>
    </row>
    <row r="6" spans="4:24" ht="34.5" customHeight="1" x14ac:dyDescent="0.25">
      <c r="E6" s="14"/>
      <c r="F6" s="15"/>
      <c r="G6" s="16"/>
      <c r="H6" s="17"/>
      <c r="I6" s="15"/>
      <c r="J6" s="15"/>
      <c r="K6" s="15"/>
      <c r="L6" s="15"/>
      <c r="M6" s="15"/>
      <c r="N6" s="18"/>
      <c r="O6" s="15"/>
      <c r="P6" s="19"/>
      <c r="Q6" s="15"/>
      <c r="R6" s="18"/>
      <c r="S6" s="18"/>
      <c r="T6" s="20"/>
      <c r="U6" s="21"/>
      <c r="V6" s="21"/>
      <c r="W6" s="21"/>
      <c r="X6" s="22"/>
    </row>
    <row r="7" spans="4:24" ht="55.5" customHeight="1" x14ac:dyDescent="0.25">
      <c r="E7" s="23"/>
      <c r="F7" s="24"/>
      <c r="G7" s="25"/>
      <c r="H7" s="26"/>
      <c r="I7" s="27" t="s">
        <v>3</v>
      </c>
      <c r="J7" s="24"/>
      <c r="K7" s="24"/>
      <c r="L7" s="24"/>
      <c r="M7" s="24"/>
      <c r="N7" s="28"/>
      <c r="O7" s="28"/>
      <c r="P7" s="29">
        <f>P9+P11+P16+P22+P26</f>
        <v>12284662</v>
      </c>
      <c r="Q7" s="29">
        <f>Q9+Q11+Q16+Q22+Q26</f>
        <v>12284662</v>
      </c>
      <c r="R7" s="28"/>
      <c r="S7" s="28"/>
      <c r="T7" s="30"/>
      <c r="U7" s="31"/>
      <c r="V7" s="31"/>
      <c r="W7" s="31"/>
      <c r="X7" s="32"/>
    </row>
    <row r="8" spans="4:24" ht="31.5" customHeight="1" x14ac:dyDescent="0.25">
      <c r="E8" s="33"/>
      <c r="F8" s="34"/>
      <c r="G8" s="35"/>
      <c r="H8" s="36"/>
      <c r="I8" s="34"/>
      <c r="J8" s="34"/>
      <c r="K8" s="34" t="s">
        <v>1103</v>
      </c>
      <c r="L8" s="34"/>
      <c r="M8" s="34"/>
      <c r="N8" s="37"/>
      <c r="O8" s="37"/>
      <c r="P8" s="34"/>
      <c r="Q8" s="34"/>
      <c r="R8" s="37"/>
      <c r="S8" s="37"/>
      <c r="T8" s="38"/>
      <c r="U8" s="39"/>
      <c r="V8" s="39"/>
      <c r="W8" s="39"/>
      <c r="X8" s="40"/>
    </row>
    <row r="9" spans="4:24" ht="53.25" customHeight="1" x14ac:dyDescent="0.25">
      <c r="E9" s="41"/>
      <c r="F9" s="42"/>
      <c r="G9" s="43"/>
      <c r="H9" s="44"/>
      <c r="I9" s="45" t="s">
        <v>4</v>
      </c>
      <c r="J9" s="42"/>
      <c r="K9" s="42"/>
      <c r="L9" s="42"/>
      <c r="M9" s="42"/>
      <c r="N9" s="46"/>
      <c r="O9" s="46"/>
      <c r="P9" s="47">
        <f>P10</f>
        <v>500000</v>
      </c>
      <c r="Q9" s="47">
        <f>Q10</f>
        <v>500000</v>
      </c>
      <c r="R9" s="48"/>
      <c r="S9" s="46"/>
      <c r="T9" s="49"/>
      <c r="U9" s="50"/>
      <c r="V9" s="50"/>
      <c r="W9" s="50"/>
      <c r="X9" s="51"/>
    </row>
    <row r="10" spans="4:24" s="121" customFormat="1" ht="51.75" customHeight="1" x14ac:dyDescent="0.25">
      <c r="D10" s="120"/>
      <c r="E10" s="108">
        <v>1</v>
      </c>
      <c r="F10" s="109" t="s">
        <v>1104</v>
      </c>
      <c r="G10" s="110">
        <v>263131</v>
      </c>
      <c r="H10" s="111"/>
      <c r="I10" s="112" t="s">
        <v>4</v>
      </c>
      <c r="J10" s="112" t="s">
        <v>92</v>
      </c>
      <c r="K10" s="112" t="s">
        <v>836</v>
      </c>
      <c r="L10" s="112" t="s">
        <v>24</v>
      </c>
      <c r="M10" s="112" t="s">
        <v>8</v>
      </c>
      <c r="N10" s="112" t="s">
        <v>8</v>
      </c>
      <c r="O10" s="112" t="s">
        <v>269</v>
      </c>
      <c r="P10" s="113">
        <f t="shared" ref="P10" si="0">Q10+R10+S10</f>
        <v>500000</v>
      </c>
      <c r="Q10" s="114">
        <v>500000</v>
      </c>
      <c r="R10" s="115"/>
      <c r="S10" s="115"/>
      <c r="T10" s="116" t="s">
        <v>10</v>
      </c>
      <c r="U10" s="117">
        <f t="shared" ref="U10" si="1">Q10/10115</f>
        <v>49.431537320810676</v>
      </c>
      <c r="V10" s="118"/>
      <c r="W10" s="118"/>
      <c r="X10" s="119"/>
    </row>
    <row r="11" spans="4:24" ht="51.75" customHeight="1" x14ac:dyDescent="0.25">
      <c r="E11" s="41"/>
      <c r="F11" s="42"/>
      <c r="G11" s="43"/>
      <c r="H11" s="44"/>
      <c r="I11" s="78" t="s">
        <v>104</v>
      </c>
      <c r="J11" s="79"/>
      <c r="K11" s="42"/>
      <c r="L11" s="42"/>
      <c r="M11" s="42"/>
      <c r="N11" s="46"/>
      <c r="O11" s="46"/>
      <c r="P11" s="47">
        <f>SUM(P12:P15)</f>
        <v>4359662</v>
      </c>
      <c r="Q11" s="47">
        <f>SUM(Q12:Q15)</f>
        <v>4359662</v>
      </c>
      <c r="R11" s="48"/>
      <c r="S11" s="46"/>
      <c r="T11" s="49"/>
      <c r="U11" s="50"/>
      <c r="V11" s="50"/>
      <c r="W11" s="50"/>
      <c r="X11" s="51"/>
    </row>
    <row r="12" spans="4:24" s="121" customFormat="1" ht="51.75" customHeight="1" x14ac:dyDescent="0.25">
      <c r="D12" s="120" t="s">
        <v>6</v>
      </c>
      <c r="E12" s="108">
        <v>2</v>
      </c>
      <c r="F12" s="109" t="s">
        <v>1111</v>
      </c>
      <c r="G12" s="110">
        <v>263009</v>
      </c>
      <c r="H12" s="111"/>
      <c r="I12" s="112" t="s">
        <v>104</v>
      </c>
      <c r="J12" s="112" t="s">
        <v>92</v>
      </c>
      <c r="K12" s="112" t="s">
        <v>1105</v>
      </c>
      <c r="L12" s="112" t="s">
        <v>24</v>
      </c>
      <c r="M12" s="112" t="s">
        <v>8</v>
      </c>
      <c r="N12" s="112" t="s">
        <v>11</v>
      </c>
      <c r="O12" s="112" t="s">
        <v>465</v>
      </c>
      <c r="P12" s="113">
        <f>Q12+R12+S12</f>
        <v>4000000</v>
      </c>
      <c r="Q12" s="114">
        <v>4000000</v>
      </c>
      <c r="R12" s="115"/>
      <c r="S12" s="115"/>
      <c r="T12" s="116" t="s">
        <v>10</v>
      </c>
      <c r="U12" s="117">
        <f>Q12/10115</f>
        <v>395.45229856648541</v>
      </c>
      <c r="V12" s="116"/>
      <c r="W12" s="116"/>
      <c r="X12" s="123"/>
    </row>
    <row r="13" spans="4:24" s="121" customFormat="1" ht="51.75" customHeight="1" x14ac:dyDescent="0.25">
      <c r="D13" s="120" t="s">
        <v>6</v>
      </c>
      <c r="E13" s="108">
        <f t="shared" ref="E13" si="2">E12+1</f>
        <v>3</v>
      </c>
      <c r="F13" s="109" t="s">
        <v>1112</v>
      </c>
      <c r="G13" s="110">
        <v>263161</v>
      </c>
      <c r="H13" s="111"/>
      <c r="I13" s="112" t="s">
        <v>104</v>
      </c>
      <c r="J13" s="112" t="s">
        <v>92</v>
      </c>
      <c r="K13" s="112" t="s">
        <v>1106</v>
      </c>
      <c r="L13" s="112" t="s">
        <v>111</v>
      </c>
      <c r="M13" s="112" t="s">
        <v>8</v>
      </c>
      <c r="N13" s="112" t="s">
        <v>11</v>
      </c>
      <c r="O13" s="112" t="s">
        <v>453</v>
      </c>
      <c r="P13" s="113">
        <f>Q13+R13+S13</f>
        <v>359662</v>
      </c>
      <c r="Q13" s="114">
        <v>359662</v>
      </c>
      <c r="R13" s="115"/>
      <c r="S13" s="115"/>
      <c r="T13" s="116" t="s">
        <v>10</v>
      </c>
      <c r="U13" s="117"/>
      <c r="V13" s="116"/>
      <c r="W13" s="116"/>
      <c r="X13" s="123"/>
    </row>
    <row r="14" spans="4:24" s="121" customFormat="1" ht="51.75" customHeight="1" x14ac:dyDescent="0.25">
      <c r="D14" s="120"/>
      <c r="E14" s="108"/>
      <c r="F14" s="109"/>
      <c r="G14" s="110"/>
      <c r="H14" s="111"/>
      <c r="I14" s="112"/>
      <c r="J14" s="112"/>
      <c r="K14" s="112"/>
      <c r="L14" s="112"/>
      <c r="M14" s="112"/>
      <c r="N14" s="112"/>
      <c r="O14" s="112"/>
      <c r="P14" s="113"/>
      <c r="Q14" s="114"/>
      <c r="R14" s="115"/>
      <c r="S14" s="115"/>
      <c r="T14" s="116"/>
      <c r="U14" s="117"/>
      <c r="V14" s="116"/>
      <c r="W14" s="116"/>
      <c r="X14" s="123"/>
    </row>
    <row r="15" spans="4:24" ht="19.5" customHeight="1" x14ac:dyDescent="0.25">
      <c r="E15" s="63"/>
      <c r="F15" s="64"/>
      <c r="G15" s="35"/>
      <c r="H15" s="36"/>
      <c r="I15" s="65"/>
      <c r="J15" s="65"/>
      <c r="K15" s="65"/>
      <c r="L15" s="65"/>
      <c r="M15" s="65"/>
      <c r="N15" s="65"/>
      <c r="O15" s="65"/>
      <c r="P15" s="66"/>
      <c r="Q15" s="67"/>
      <c r="R15" s="68"/>
      <c r="S15" s="68"/>
      <c r="T15" s="69"/>
      <c r="U15" s="70"/>
      <c r="V15" s="69"/>
      <c r="W15" s="69"/>
      <c r="X15" s="71"/>
    </row>
    <row r="16" spans="4:24" ht="51.75" customHeight="1" x14ac:dyDescent="0.25">
      <c r="E16" s="41"/>
      <c r="F16" s="42"/>
      <c r="G16" s="43"/>
      <c r="H16" s="44"/>
      <c r="I16" s="78" t="s">
        <v>190</v>
      </c>
      <c r="J16" s="79"/>
      <c r="K16" s="42"/>
      <c r="L16" s="42"/>
      <c r="M16" s="42"/>
      <c r="N16" s="46"/>
      <c r="O16" s="46"/>
      <c r="P16" s="47">
        <f>P17</f>
        <v>2050000</v>
      </c>
      <c r="Q16" s="47">
        <f>Q17</f>
        <v>2050000</v>
      </c>
      <c r="R16" s="48"/>
      <c r="S16" s="46"/>
      <c r="T16" s="49"/>
      <c r="U16" s="50"/>
      <c r="V16" s="50"/>
      <c r="W16" s="50"/>
      <c r="X16" s="51"/>
    </row>
    <row r="17" spans="4:24" ht="51.75" customHeight="1" x14ac:dyDescent="0.25">
      <c r="E17" s="52"/>
      <c r="F17" s="53"/>
      <c r="G17" s="54"/>
      <c r="H17" s="55"/>
      <c r="I17" s="56"/>
      <c r="J17" s="53"/>
      <c r="K17" s="53"/>
      <c r="L17" s="53"/>
      <c r="M17" s="53"/>
      <c r="N17" s="57"/>
      <c r="O17" s="57"/>
      <c r="P17" s="58">
        <f>SUM(P18:P20)</f>
        <v>2050000</v>
      </c>
      <c r="Q17" s="58">
        <f>SUM(Q18:Q20)</f>
        <v>2050000</v>
      </c>
      <c r="R17" s="59"/>
      <c r="S17" s="57"/>
      <c r="T17" s="60"/>
      <c r="U17" s="61"/>
      <c r="V17" s="61"/>
      <c r="W17" s="61"/>
      <c r="X17" s="62"/>
    </row>
    <row r="18" spans="4:24" s="121" customFormat="1" ht="51.75" customHeight="1" x14ac:dyDescent="0.25">
      <c r="D18" s="120" t="s">
        <v>6</v>
      </c>
      <c r="E18" s="108">
        <v>4</v>
      </c>
      <c r="F18" s="109" t="s">
        <v>1113</v>
      </c>
      <c r="G18" s="110">
        <v>263164</v>
      </c>
      <c r="H18" s="111"/>
      <c r="I18" s="112" t="s">
        <v>192</v>
      </c>
      <c r="J18" s="112" t="s">
        <v>22</v>
      </c>
      <c r="K18" s="112" t="s">
        <v>1107</v>
      </c>
      <c r="L18" s="112" t="s">
        <v>26</v>
      </c>
      <c r="M18" s="112" t="s">
        <v>8</v>
      </c>
      <c r="N18" s="112" t="s">
        <v>8</v>
      </c>
      <c r="O18" s="112" t="s">
        <v>27</v>
      </c>
      <c r="P18" s="113">
        <f t="shared" ref="P18:P20" si="3">Q18+R18+S18</f>
        <v>600000</v>
      </c>
      <c r="Q18" s="114">
        <v>600000</v>
      </c>
      <c r="R18" s="115"/>
      <c r="S18" s="115"/>
      <c r="T18" s="116" t="s">
        <v>183</v>
      </c>
      <c r="U18" s="117">
        <v>1</v>
      </c>
      <c r="V18" s="116"/>
      <c r="W18" s="116"/>
      <c r="X18" s="123"/>
    </row>
    <row r="19" spans="4:24" s="121" customFormat="1" ht="51.75" customHeight="1" x14ac:dyDescent="0.25">
      <c r="D19" s="120" t="s">
        <v>6</v>
      </c>
      <c r="E19" s="108">
        <f t="shared" ref="E19:E20" si="4">E18+1</f>
        <v>5</v>
      </c>
      <c r="F19" s="109" t="s">
        <v>1114</v>
      </c>
      <c r="G19" s="110">
        <v>263144</v>
      </c>
      <c r="H19" s="111"/>
      <c r="I19" s="112" t="s">
        <v>192</v>
      </c>
      <c r="J19" s="112" t="s">
        <v>195</v>
      </c>
      <c r="K19" s="112" t="s">
        <v>1109</v>
      </c>
      <c r="L19" s="112" t="s">
        <v>26</v>
      </c>
      <c r="M19" s="112" t="s">
        <v>8</v>
      </c>
      <c r="N19" s="112" t="s">
        <v>8</v>
      </c>
      <c r="O19" s="112" t="s">
        <v>1108</v>
      </c>
      <c r="P19" s="113">
        <f t="shared" si="3"/>
        <v>350000</v>
      </c>
      <c r="Q19" s="114">
        <v>350000</v>
      </c>
      <c r="R19" s="115"/>
      <c r="S19" s="115"/>
      <c r="T19" s="116" t="s">
        <v>183</v>
      </c>
      <c r="U19" s="117"/>
      <c r="V19" s="116"/>
      <c r="W19" s="116"/>
      <c r="X19" s="123"/>
    </row>
    <row r="20" spans="4:24" s="121" customFormat="1" ht="51.75" customHeight="1" x14ac:dyDescent="0.25">
      <c r="D20" s="120" t="s">
        <v>6</v>
      </c>
      <c r="E20" s="108">
        <f t="shared" si="4"/>
        <v>6</v>
      </c>
      <c r="F20" s="109" t="s">
        <v>1115</v>
      </c>
      <c r="G20" s="110">
        <v>263154</v>
      </c>
      <c r="H20" s="111"/>
      <c r="I20" s="112" t="s">
        <v>192</v>
      </c>
      <c r="J20" s="112" t="s">
        <v>22</v>
      </c>
      <c r="K20" s="112" t="s">
        <v>1110</v>
      </c>
      <c r="L20" s="112" t="s">
        <v>29</v>
      </c>
      <c r="M20" s="112" t="s">
        <v>8</v>
      </c>
      <c r="N20" s="112" t="s">
        <v>8</v>
      </c>
      <c r="O20" s="112" t="s">
        <v>255</v>
      </c>
      <c r="P20" s="113">
        <f t="shared" si="3"/>
        <v>1100000</v>
      </c>
      <c r="Q20" s="114">
        <v>1100000</v>
      </c>
      <c r="R20" s="115"/>
      <c r="S20" s="115"/>
      <c r="T20" s="116" t="s">
        <v>183</v>
      </c>
      <c r="U20" s="117"/>
      <c r="V20" s="116"/>
      <c r="W20" s="116"/>
      <c r="X20" s="123"/>
    </row>
    <row r="21" spans="4:24" s="121" customFormat="1" ht="21" customHeight="1" x14ac:dyDescent="0.25">
      <c r="D21" s="120"/>
      <c r="E21" s="108"/>
      <c r="F21" s="109"/>
      <c r="G21" s="110"/>
      <c r="H21" s="111"/>
      <c r="I21" s="112"/>
      <c r="J21" s="112"/>
      <c r="K21" s="112"/>
      <c r="L21" s="112"/>
      <c r="M21" s="112"/>
      <c r="N21" s="112"/>
      <c r="O21" s="112"/>
      <c r="P21" s="113"/>
      <c r="Q21" s="114"/>
      <c r="R21" s="115"/>
      <c r="S21" s="115"/>
      <c r="T21" s="116"/>
      <c r="U21" s="117"/>
      <c r="V21" s="116"/>
      <c r="W21" s="116"/>
      <c r="X21" s="123"/>
    </row>
    <row r="22" spans="4:24" ht="31.5" customHeight="1" x14ac:dyDescent="0.25">
      <c r="E22" s="41"/>
      <c r="F22" s="42"/>
      <c r="G22" s="43"/>
      <c r="H22" s="44"/>
      <c r="I22" s="78" t="s">
        <v>298</v>
      </c>
      <c r="J22" s="79"/>
      <c r="K22" s="42"/>
      <c r="L22" s="42"/>
      <c r="M22" s="42"/>
      <c r="N22" s="46"/>
      <c r="O22" s="46"/>
      <c r="P22" s="47">
        <f>P23</f>
        <v>2000000</v>
      </c>
      <c r="Q22" s="47">
        <f>Q23</f>
        <v>2000000</v>
      </c>
      <c r="R22" s="48"/>
      <c r="S22" s="48"/>
      <c r="T22" s="82"/>
      <c r="U22" s="83"/>
      <c r="V22" s="83"/>
      <c r="W22" s="83"/>
      <c r="X22" s="84"/>
    </row>
    <row r="23" spans="4:24" ht="31.5" customHeight="1" x14ac:dyDescent="0.25">
      <c r="E23" s="52"/>
      <c r="F23" s="53"/>
      <c r="G23" s="54"/>
      <c r="H23" s="55"/>
      <c r="I23" s="76" t="s">
        <v>298</v>
      </c>
      <c r="J23" s="80"/>
      <c r="K23" s="53"/>
      <c r="L23" s="53"/>
      <c r="M23" s="53"/>
      <c r="N23" s="57"/>
      <c r="O23" s="57"/>
      <c r="P23" s="58">
        <f>SUM(P24:P24)</f>
        <v>2000000</v>
      </c>
      <c r="Q23" s="58">
        <f>SUM(Q24:Q24)</f>
        <v>2000000</v>
      </c>
      <c r="R23" s="59"/>
      <c r="S23" s="59"/>
      <c r="T23" s="85"/>
      <c r="U23" s="86"/>
      <c r="V23" s="86"/>
      <c r="W23" s="86"/>
      <c r="X23" s="87"/>
    </row>
    <row r="24" spans="4:24" s="121" customFormat="1" ht="61.5" customHeight="1" x14ac:dyDescent="0.25">
      <c r="D24" s="120" t="s">
        <v>1185</v>
      </c>
      <c r="E24" s="108">
        <v>7</v>
      </c>
      <c r="F24" s="109" t="s">
        <v>1116</v>
      </c>
      <c r="G24" s="110">
        <v>263057</v>
      </c>
      <c r="H24" s="111"/>
      <c r="I24" s="112" t="s">
        <v>298</v>
      </c>
      <c r="J24" s="112" t="s">
        <v>92</v>
      </c>
      <c r="K24" s="112" t="s">
        <v>1117</v>
      </c>
      <c r="L24" s="112" t="s">
        <v>24</v>
      </c>
      <c r="M24" s="112" t="s">
        <v>8</v>
      </c>
      <c r="N24" s="112" t="s">
        <v>11</v>
      </c>
      <c r="O24" s="112" t="s">
        <v>465</v>
      </c>
      <c r="P24" s="113">
        <f t="shared" ref="P24" si="5">Q24+R24+S24</f>
        <v>2000000</v>
      </c>
      <c r="Q24" s="114">
        <v>2000000</v>
      </c>
      <c r="R24" s="115"/>
      <c r="S24" s="115"/>
      <c r="T24" s="116" t="s">
        <v>302</v>
      </c>
      <c r="U24" s="117">
        <v>10</v>
      </c>
      <c r="V24" s="116">
        <v>30</v>
      </c>
      <c r="W24" s="116"/>
      <c r="X24" s="123"/>
    </row>
    <row r="25" spans="4:24" ht="18.75" customHeight="1" x14ac:dyDescent="0.25">
      <c r="E25" s="63"/>
      <c r="F25" s="64"/>
      <c r="G25" s="35"/>
      <c r="H25" s="36"/>
      <c r="I25" s="65"/>
      <c r="J25" s="65"/>
      <c r="K25" s="65"/>
      <c r="L25" s="65"/>
      <c r="M25" s="65"/>
      <c r="N25" s="65"/>
      <c r="O25" s="65"/>
      <c r="P25" s="66"/>
      <c r="Q25" s="67"/>
      <c r="R25" s="68"/>
      <c r="S25" s="68"/>
      <c r="T25" s="72"/>
      <c r="U25" s="74"/>
      <c r="V25" s="72"/>
      <c r="W25" s="72"/>
      <c r="X25" s="73"/>
    </row>
    <row r="26" spans="4:24" ht="37.5" customHeight="1" x14ac:dyDescent="0.25">
      <c r="E26" s="41"/>
      <c r="F26" s="42"/>
      <c r="G26" s="43"/>
      <c r="H26" s="44"/>
      <c r="I26" s="78" t="s">
        <v>331</v>
      </c>
      <c r="J26" s="79"/>
      <c r="K26" s="42"/>
      <c r="L26" s="42"/>
      <c r="M26" s="42"/>
      <c r="N26" s="46"/>
      <c r="O26" s="46"/>
      <c r="P26" s="47">
        <f>P27</f>
        <v>3375000</v>
      </c>
      <c r="Q26" s="47">
        <f>Q27</f>
        <v>3375000</v>
      </c>
      <c r="R26" s="48"/>
      <c r="S26" s="48"/>
      <c r="T26" s="82"/>
      <c r="U26" s="83"/>
      <c r="V26" s="83"/>
      <c r="W26" s="83"/>
      <c r="X26" s="84"/>
    </row>
    <row r="27" spans="4:24" ht="37.5" customHeight="1" x14ac:dyDescent="0.25">
      <c r="E27" s="52"/>
      <c r="F27" s="53"/>
      <c r="G27" s="54"/>
      <c r="H27" s="55"/>
      <c r="I27" s="76" t="s">
        <v>332</v>
      </c>
      <c r="J27" s="80"/>
      <c r="K27" s="53"/>
      <c r="L27" s="53"/>
      <c r="M27" s="53"/>
      <c r="N27" s="57"/>
      <c r="O27" s="57"/>
      <c r="P27" s="58">
        <f>SUM(P28:P33)</f>
        <v>3375000</v>
      </c>
      <c r="Q27" s="58">
        <f>SUM(Q28:Q33)</f>
        <v>3375000</v>
      </c>
      <c r="R27" s="58">
        <f>SUM(R31:R33)</f>
        <v>0</v>
      </c>
      <c r="S27" s="59"/>
      <c r="T27" s="85"/>
      <c r="U27" s="86"/>
      <c r="V27" s="86"/>
      <c r="W27" s="86"/>
      <c r="X27" s="87"/>
    </row>
    <row r="28" spans="4:24" s="121" customFormat="1" ht="51.75" customHeight="1" x14ac:dyDescent="0.25">
      <c r="D28" s="120" t="s">
        <v>6</v>
      </c>
      <c r="E28" s="108">
        <f>E24+1</f>
        <v>8</v>
      </c>
      <c r="F28" s="109" t="s">
        <v>1125</v>
      </c>
      <c r="G28" s="110">
        <v>219120</v>
      </c>
      <c r="H28" s="111"/>
      <c r="I28" s="112" t="s">
        <v>331</v>
      </c>
      <c r="J28" s="112" t="s">
        <v>22</v>
      </c>
      <c r="K28" s="112" t="s">
        <v>1118</v>
      </c>
      <c r="L28" s="112" t="s">
        <v>57</v>
      </c>
      <c r="M28" s="112" t="s">
        <v>8</v>
      </c>
      <c r="N28" s="112" t="s">
        <v>11</v>
      </c>
      <c r="O28" s="112" t="s">
        <v>455</v>
      </c>
      <c r="P28" s="113">
        <f>Q28+R28+S28</f>
        <v>500000</v>
      </c>
      <c r="Q28" s="114">
        <v>500000</v>
      </c>
      <c r="R28" s="115"/>
      <c r="S28" s="115"/>
      <c r="T28" s="116" t="s">
        <v>183</v>
      </c>
      <c r="U28" s="117">
        <f t="shared" ref="U28:U32" si="6">Q28/10115</f>
        <v>49.431537320810676</v>
      </c>
      <c r="V28" s="116"/>
      <c r="W28" s="116"/>
      <c r="X28" s="123"/>
    </row>
    <row r="29" spans="4:24" s="121" customFormat="1" ht="51.75" customHeight="1" x14ac:dyDescent="0.25">
      <c r="D29" s="120" t="s">
        <v>6</v>
      </c>
      <c r="E29" s="108">
        <f t="shared" ref="E29:E32" si="7">E28+1</f>
        <v>9</v>
      </c>
      <c r="F29" s="109" t="s">
        <v>1126</v>
      </c>
      <c r="G29" s="110">
        <v>182550</v>
      </c>
      <c r="H29" s="111"/>
      <c r="I29" s="112" t="s">
        <v>331</v>
      </c>
      <c r="J29" s="112" t="s">
        <v>22</v>
      </c>
      <c r="K29" s="112" t="s">
        <v>1119</v>
      </c>
      <c r="L29" s="112" t="s">
        <v>26</v>
      </c>
      <c r="M29" s="112" t="s">
        <v>8</v>
      </c>
      <c r="N29" s="112" t="s">
        <v>11</v>
      </c>
      <c r="O29" s="112" t="s">
        <v>156</v>
      </c>
      <c r="P29" s="113">
        <f t="shared" ref="P29:P32" si="8">Q29+R29+S29</f>
        <v>75000</v>
      </c>
      <c r="Q29" s="114">
        <v>75000</v>
      </c>
      <c r="R29" s="115"/>
      <c r="S29" s="115"/>
      <c r="T29" s="116" t="s">
        <v>183</v>
      </c>
      <c r="U29" s="117">
        <f t="shared" si="6"/>
        <v>7.4147305981216016</v>
      </c>
      <c r="V29" s="116"/>
      <c r="W29" s="116"/>
      <c r="X29" s="123"/>
    </row>
    <row r="30" spans="4:24" s="121" customFormat="1" ht="51.75" customHeight="1" x14ac:dyDescent="0.25">
      <c r="D30" s="120" t="s">
        <v>6</v>
      </c>
      <c r="E30" s="108">
        <f t="shared" si="7"/>
        <v>10</v>
      </c>
      <c r="F30" s="109" t="s">
        <v>1127</v>
      </c>
      <c r="G30" s="110">
        <v>189948</v>
      </c>
      <c r="H30" s="111"/>
      <c r="I30" s="112" t="s">
        <v>331</v>
      </c>
      <c r="J30" s="112" t="s">
        <v>92</v>
      </c>
      <c r="K30" s="112" t="s">
        <v>1120</v>
      </c>
      <c r="L30" s="112" t="s">
        <v>24</v>
      </c>
      <c r="M30" s="112" t="s">
        <v>8</v>
      </c>
      <c r="N30" s="112" t="s">
        <v>11</v>
      </c>
      <c r="O30" s="112" t="s">
        <v>269</v>
      </c>
      <c r="P30" s="113">
        <f t="shared" si="8"/>
        <v>1000000</v>
      </c>
      <c r="Q30" s="114">
        <v>1000000</v>
      </c>
      <c r="R30" s="115"/>
      <c r="S30" s="115"/>
      <c r="T30" s="116" t="s">
        <v>183</v>
      </c>
      <c r="U30" s="117">
        <f t="shared" si="6"/>
        <v>98.863074641621353</v>
      </c>
      <c r="V30" s="116"/>
      <c r="W30" s="116"/>
      <c r="X30" s="123"/>
    </row>
    <row r="31" spans="4:24" s="121" customFormat="1" ht="51.75" customHeight="1" x14ac:dyDescent="0.25">
      <c r="D31" s="120" t="s">
        <v>6</v>
      </c>
      <c r="E31" s="108">
        <f t="shared" si="7"/>
        <v>11</v>
      </c>
      <c r="F31" s="109" t="s">
        <v>1128</v>
      </c>
      <c r="G31" s="110">
        <v>263168</v>
      </c>
      <c r="H31" s="111"/>
      <c r="I31" s="112" t="s">
        <v>331</v>
      </c>
      <c r="J31" s="112" t="s">
        <v>22</v>
      </c>
      <c r="K31" s="112" t="s">
        <v>1121</v>
      </c>
      <c r="L31" s="112" t="s">
        <v>111</v>
      </c>
      <c r="M31" s="112" t="s">
        <v>8</v>
      </c>
      <c r="N31" s="112" t="s">
        <v>8</v>
      </c>
      <c r="O31" s="112" t="s">
        <v>1122</v>
      </c>
      <c r="P31" s="113">
        <f t="shared" si="8"/>
        <v>1000000</v>
      </c>
      <c r="Q31" s="114">
        <v>1000000</v>
      </c>
      <c r="R31" s="115"/>
      <c r="S31" s="115"/>
      <c r="T31" s="116" t="s">
        <v>183</v>
      </c>
      <c r="U31" s="117">
        <f t="shared" si="6"/>
        <v>98.863074641621353</v>
      </c>
      <c r="V31" s="118"/>
      <c r="W31" s="118"/>
      <c r="X31" s="119"/>
    </row>
    <row r="32" spans="4:24" s="121" customFormat="1" ht="51.75" customHeight="1" x14ac:dyDescent="0.25">
      <c r="D32" s="120" t="s">
        <v>6</v>
      </c>
      <c r="E32" s="108">
        <f t="shared" si="7"/>
        <v>12</v>
      </c>
      <c r="F32" s="109" t="s">
        <v>1129</v>
      </c>
      <c r="G32" s="110">
        <v>263174</v>
      </c>
      <c r="H32" s="111"/>
      <c r="I32" s="112" t="s">
        <v>331</v>
      </c>
      <c r="J32" s="112" t="s">
        <v>22</v>
      </c>
      <c r="K32" s="112" t="s">
        <v>355</v>
      </c>
      <c r="L32" s="112" t="s">
        <v>57</v>
      </c>
      <c r="M32" s="112" t="s">
        <v>8</v>
      </c>
      <c r="N32" s="112" t="s">
        <v>1209</v>
      </c>
      <c r="O32" s="112" t="s">
        <v>1123</v>
      </c>
      <c r="P32" s="113">
        <f t="shared" si="8"/>
        <v>800000</v>
      </c>
      <c r="Q32" s="114">
        <v>800000</v>
      </c>
      <c r="R32" s="115"/>
      <c r="S32" s="115"/>
      <c r="T32" s="116" t="s">
        <v>183</v>
      </c>
      <c r="U32" s="117">
        <f t="shared" si="6"/>
        <v>79.090459713297079</v>
      </c>
      <c r="V32" s="118"/>
      <c r="W32" s="118"/>
      <c r="X32" s="119"/>
    </row>
    <row r="33" spans="4:24" s="121" customFormat="1" ht="18" customHeight="1" x14ac:dyDescent="0.25">
      <c r="D33" s="120"/>
      <c r="E33" s="108"/>
      <c r="F33" s="109"/>
      <c r="G33" s="110"/>
      <c r="H33" s="111"/>
      <c r="I33" s="112"/>
      <c r="J33" s="112"/>
      <c r="K33" s="112"/>
      <c r="L33" s="112"/>
      <c r="M33" s="112"/>
      <c r="N33" s="112"/>
      <c r="O33" s="112"/>
      <c r="P33" s="113"/>
      <c r="Q33" s="114"/>
      <c r="R33" s="115"/>
      <c r="S33" s="115"/>
      <c r="T33" s="116"/>
      <c r="U33" s="117"/>
      <c r="V33" s="116"/>
      <c r="W33" s="116"/>
      <c r="X33" s="123"/>
    </row>
  </sheetData>
  <autoFilter ref="A1:AE33"/>
  <mergeCells count="17">
    <mergeCell ref="P3:P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Q3:Q5"/>
    <mergeCell ref="R3:R5"/>
    <mergeCell ref="S3:S5"/>
    <mergeCell ref="T3:U4"/>
    <mergeCell ref="V3:X4"/>
  </mergeCells>
  <printOptions horizontalCentered="1" verticalCentered="1"/>
  <pageMargins left="0.23622047244094491" right="0.23622047244094491" top="0.15748031496062992" bottom="0.15748031496062992" header="0" footer="0"/>
  <pageSetup scale="50" orientation="landscape" horizontalDpi="4294967295" verticalDpi="4294967295" r:id="rId1"/>
  <headerFooter alignWithMargins="0">
    <oddHeader>&amp;R&amp;"Arial Black,Normal"&amp;10DPLR-5 R-1&amp;9&amp;"Arial,Normal"&amp;P  DE &amp;N</oddHeader>
  </headerFooter>
  <rowBreaks count="1" manualBreakCount="1">
    <brk id="15" min="4" max="23" man="1"/>
  </rowBreaks>
  <ignoredErrors>
    <ignoredError sqref="P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B848"/>
  <sheetViews>
    <sheetView tabSelected="1" topLeftCell="K1" zoomScale="85" zoomScaleNormal="85" zoomScaleSheetLayoutView="75" workbookViewId="0">
      <selection activeCell="M742" sqref="M742:M792"/>
    </sheetView>
  </sheetViews>
  <sheetFormatPr baseColWidth="10" defaultColWidth="11.42578125" defaultRowHeight="29.25" customHeight="1" x14ac:dyDescent="0.25"/>
  <cols>
    <col min="1" max="1" width="2.85546875" style="5" customWidth="1"/>
    <col min="2" max="2" width="19.85546875" style="5" hidden="1" customWidth="1"/>
    <col min="3" max="3" width="18.7109375" style="5" hidden="1" customWidth="1"/>
    <col min="4" max="4" width="21" style="1" customWidth="1"/>
    <col min="5" max="5" width="9" style="106" customWidth="1"/>
    <col min="6" max="6" width="10" style="106" customWidth="1"/>
    <col min="7" max="7" width="11.5703125" style="107" customWidth="1"/>
    <col min="8" max="8" width="7.7109375" style="90" customWidth="1"/>
    <col min="9" max="9" width="15.28515625" style="90" customWidth="1"/>
    <col min="10" max="10" width="17.7109375" style="90" customWidth="1"/>
    <col min="11" max="11" width="20.28515625" style="5" customWidth="1"/>
    <col min="12" max="12" width="23.5703125" style="5" customWidth="1"/>
    <col min="13" max="13" width="39.85546875" style="5" customWidth="1"/>
    <col min="14" max="15" width="10.7109375" style="5" hidden="1" customWidth="1"/>
    <col min="16" max="16" width="20.7109375" style="5" hidden="1" customWidth="1"/>
    <col min="17" max="17" width="20.5703125" style="5" customWidth="1"/>
    <col min="18" max="18" width="22" style="5" customWidth="1"/>
    <col min="19" max="19" width="19.5703125" style="6" customWidth="1"/>
    <col min="20" max="20" width="20.28515625" style="6" customWidth="1"/>
    <col min="21" max="21" width="19.140625" style="6" customWidth="1"/>
    <col min="22" max="22" width="10.28515625" style="91" customWidth="1"/>
    <col min="23" max="23" width="8.5703125" style="91" customWidth="1"/>
    <col min="24" max="25" width="8.5703125" style="323" customWidth="1"/>
    <col min="26" max="26" width="10.5703125" style="323" customWidth="1"/>
    <col min="27" max="27" width="19.28515625" style="5" customWidth="1"/>
    <col min="28" max="28" width="15.5703125" style="5" customWidth="1"/>
    <col min="29" max="16384" width="11.42578125" style="5"/>
  </cols>
  <sheetData>
    <row r="1" spans="3:26" ht="68.25" customHeight="1" x14ac:dyDescent="0.25">
      <c r="E1" s="2"/>
      <c r="F1" s="2"/>
      <c r="G1" s="3"/>
      <c r="H1" s="4"/>
      <c r="I1" s="4"/>
      <c r="J1" s="4"/>
      <c r="V1" s="7"/>
      <c r="W1" s="7"/>
      <c r="X1" s="299"/>
      <c r="Y1" s="299"/>
      <c r="Z1" s="300"/>
    </row>
    <row r="2" spans="3:26" ht="27" customHeight="1" thickBot="1" x14ac:dyDescent="0.3">
      <c r="E2" s="2"/>
      <c r="F2" s="2"/>
      <c r="G2" s="3"/>
      <c r="H2" s="4"/>
      <c r="I2" s="4"/>
      <c r="J2" s="4"/>
      <c r="S2" s="9"/>
      <c r="T2" s="9"/>
      <c r="U2" s="9"/>
      <c r="V2" s="7"/>
      <c r="W2" s="10"/>
      <c r="X2" s="301"/>
      <c r="Y2" s="301"/>
      <c r="Z2" s="106"/>
    </row>
    <row r="3" spans="3:26" ht="30.75" customHeight="1" thickBot="1" x14ac:dyDescent="0.3">
      <c r="E3" s="336" t="s">
        <v>1186</v>
      </c>
      <c r="F3" s="339" t="s">
        <v>0</v>
      </c>
      <c r="G3" s="340" t="s">
        <v>1</v>
      </c>
      <c r="H3" s="333" t="s">
        <v>2</v>
      </c>
      <c r="I3" s="333" t="s">
        <v>1220</v>
      </c>
      <c r="J3" s="340" t="s">
        <v>1607</v>
      </c>
      <c r="K3" s="339" t="s">
        <v>1187</v>
      </c>
      <c r="L3" s="339" t="s">
        <v>1188</v>
      </c>
      <c r="M3" s="339" t="s">
        <v>1189</v>
      </c>
      <c r="N3" s="334" t="s">
        <v>1190</v>
      </c>
      <c r="O3" s="334" t="s">
        <v>1191</v>
      </c>
      <c r="P3" s="334" t="s">
        <v>1194</v>
      </c>
      <c r="Q3" s="339" t="s">
        <v>1192</v>
      </c>
      <c r="R3" s="339" t="s">
        <v>1193</v>
      </c>
      <c r="S3" s="339" t="s">
        <v>1195</v>
      </c>
      <c r="T3" s="333" t="s">
        <v>1196</v>
      </c>
      <c r="U3" s="333" t="s">
        <v>1210</v>
      </c>
      <c r="V3" s="334" t="s">
        <v>1198</v>
      </c>
      <c r="W3" s="334"/>
      <c r="X3" s="343" t="s">
        <v>1200</v>
      </c>
      <c r="Y3" s="343"/>
      <c r="Z3" s="343"/>
    </row>
    <row r="4" spans="3:26" ht="29.25" customHeight="1" thickBot="1" x14ac:dyDescent="0.3">
      <c r="E4" s="337"/>
      <c r="F4" s="339"/>
      <c r="G4" s="341"/>
      <c r="H4" s="333"/>
      <c r="I4" s="333"/>
      <c r="J4" s="341"/>
      <c r="K4" s="339"/>
      <c r="L4" s="339"/>
      <c r="M4" s="339"/>
      <c r="N4" s="334"/>
      <c r="O4" s="334"/>
      <c r="P4" s="334"/>
      <c r="Q4" s="339"/>
      <c r="R4" s="339"/>
      <c r="S4" s="339"/>
      <c r="T4" s="333"/>
      <c r="U4" s="333"/>
      <c r="V4" s="334"/>
      <c r="W4" s="334"/>
      <c r="X4" s="343"/>
      <c r="Y4" s="343"/>
      <c r="Z4" s="343"/>
    </row>
    <row r="5" spans="3:26" ht="32.25" customHeight="1" thickBot="1" x14ac:dyDescent="0.3">
      <c r="E5" s="338"/>
      <c r="F5" s="339"/>
      <c r="G5" s="342"/>
      <c r="H5" s="333"/>
      <c r="I5" s="333"/>
      <c r="J5" s="342"/>
      <c r="K5" s="339"/>
      <c r="L5" s="339"/>
      <c r="M5" s="339"/>
      <c r="N5" s="334"/>
      <c r="O5" s="334"/>
      <c r="P5" s="334"/>
      <c r="Q5" s="339"/>
      <c r="R5" s="339"/>
      <c r="S5" s="339"/>
      <c r="T5" s="333"/>
      <c r="U5" s="333"/>
      <c r="V5" s="12" t="s">
        <v>1199</v>
      </c>
      <c r="W5" s="13" t="s">
        <v>1204</v>
      </c>
      <c r="X5" s="302" t="s">
        <v>1201</v>
      </c>
      <c r="Y5" s="302" t="s">
        <v>1202</v>
      </c>
      <c r="Z5" s="296" t="s">
        <v>1203</v>
      </c>
    </row>
    <row r="6" spans="3:26" ht="13.5" customHeight="1" x14ac:dyDescent="0.25">
      <c r="E6" s="14"/>
      <c r="F6" s="15"/>
      <c r="G6" s="16"/>
      <c r="H6" s="17"/>
      <c r="I6" s="17"/>
      <c r="J6" s="17"/>
      <c r="K6" s="15"/>
      <c r="L6" s="15"/>
      <c r="M6" s="15"/>
      <c r="N6" s="15"/>
      <c r="O6" s="15"/>
      <c r="P6" s="18"/>
      <c r="Q6" s="15"/>
      <c r="R6" s="19">
        <f>703352286-S7</f>
        <v>1.421809196472168E-3</v>
      </c>
      <c r="S6" s="15"/>
      <c r="T6" s="18"/>
      <c r="U6" s="18"/>
      <c r="V6" s="20"/>
      <c r="W6" s="21"/>
      <c r="X6" s="303"/>
      <c r="Y6" s="303"/>
      <c r="Z6" s="304"/>
    </row>
    <row r="7" spans="3:26" ht="55.5" customHeight="1" x14ac:dyDescent="0.25">
      <c r="E7" s="23"/>
      <c r="F7" s="24"/>
      <c r="G7" s="25"/>
      <c r="H7" s="26"/>
      <c r="I7" s="26"/>
      <c r="J7" s="26"/>
      <c r="K7" s="27" t="s">
        <v>3</v>
      </c>
      <c r="L7" s="24"/>
      <c r="M7" s="24"/>
      <c r="N7" s="24"/>
      <c r="O7" s="24"/>
      <c r="P7" s="28"/>
      <c r="Q7" s="28"/>
      <c r="R7" s="29">
        <f>R8+R47+R97+R238+R259+R270+R793+R825</f>
        <v>715636947.99857819</v>
      </c>
      <c r="S7" s="29">
        <f>S8+S47+S97+S238+S259+S270+S793+S825</f>
        <v>703352285.99857819</v>
      </c>
      <c r="T7" s="29">
        <f>T8+T47+T97+T238+T259+T270+T793+T825</f>
        <v>0</v>
      </c>
      <c r="U7" s="29">
        <f>U8+U47+U97+U238+U259+U270+U793+U825</f>
        <v>12284662</v>
      </c>
      <c r="V7" s="30"/>
      <c r="W7" s="31"/>
      <c r="X7" s="305"/>
      <c r="Y7" s="305"/>
      <c r="Z7" s="306"/>
    </row>
    <row r="8" spans="3:26" ht="53.25" customHeight="1" x14ac:dyDescent="0.25">
      <c r="E8" s="41"/>
      <c r="F8" s="42"/>
      <c r="G8" s="43"/>
      <c r="H8" s="44"/>
      <c r="I8" s="44"/>
      <c r="J8" s="44"/>
      <c r="K8" s="45" t="s">
        <v>4</v>
      </c>
      <c r="L8" s="42"/>
      <c r="M8" s="42"/>
      <c r="N8" s="42"/>
      <c r="O8" s="42"/>
      <c r="P8" s="46"/>
      <c r="Q8" s="46"/>
      <c r="R8" s="47">
        <f>R9+R13+R35+R44+R41</f>
        <v>154865416.73999998</v>
      </c>
      <c r="S8" s="47">
        <f>S9+S13+S35+S44+S41</f>
        <v>154365416.73999998</v>
      </c>
      <c r="T8" s="47">
        <f t="shared" ref="T8:U8" si="0">T9+T13+T35+T44+T41</f>
        <v>0</v>
      </c>
      <c r="U8" s="47">
        <f t="shared" si="0"/>
        <v>500000</v>
      </c>
      <c r="V8" s="49"/>
      <c r="W8" s="50"/>
      <c r="X8" s="307"/>
      <c r="Y8" s="307"/>
      <c r="Z8" s="308"/>
    </row>
    <row r="9" spans="3:26" ht="46.5" customHeight="1" x14ac:dyDescent="0.25">
      <c r="E9" s="52"/>
      <c r="F9" s="53"/>
      <c r="G9" s="54"/>
      <c r="H9" s="55"/>
      <c r="I9" s="55"/>
      <c r="J9" s="55"/>
      <c r="K9" s="56" t="s">
        <v>5</v>
      </c>
      <c r="L9" s="53"/>
      <c r="M9" s="53"/>
      <c r="N9" s="53"/>
      <c r="O9" s="53"/>
      <c r="P9" s="57"/>
      <c r="Q9" s="57"/>
      <c r="R9" s="58">
        <f>SUM(R10:R12)</f>
        <v>846535.6</v>
      </c>
      <c r="S9" s="58">
        <f>SUM(S10:S12)</f>
        <v>846535.6</v>
      </c>
      <c r="T9" s="58">
        <f t="shared" ref="T9:U9" si="1">SUM(T10:T12)</f>
        <v>0</v>
      </c>
      <c r="U9" s="58">
        <f t="shared" si="1"/>
        <v>0</v>
      </c>
      <c r="V9" s="60"/>
      <c r="W9" s="61"/>
      <c r="X9" s="309"/>
      <c r="Y9" s="309"/>
      <c r="Z9" s="310"/>
    </row>
    <row r="10" spans="3:26" s="121" customFormat="1" ht="51.75" customHeight="1" x14ac:dyDescent="0.25">
      <c r="C10" s="121">
        <v>1</v>
      </c>
      <c r="D10" s="120" t="s">
        <v>6</v>
      </c>
      <c r="E10" s="108">
        <v>1</v>
      </c>
      <c r="F10" s="109">
        <v>62</v>
      </c>
      <c r="G10" s="110">
        <v>142102</v>
      </c>
      <c r="H10" s="111">
        <v>268</v>
      </c>
      <c r="I10" s="158" t="s">
        <v>1779</v>
      </c>
      <c r="J10" s="158" t="s">
        <v>1605</v>
      </c>
      <c r="K10" s="112" t="s">
        <v>4</v>
      </c>
      <c r="L10" s="112" t="s">
        <v>5</v>
      </c>
      <c r="M10" s="112" t="s">
        <v>15</v>
      </c>
      <c r="N10" s="112" t="s">
        <v>7</v>
      </c>
      <c r="O10" s="112" t="s">
        <v>8</v>
      </c>
      <c r="P10" s="112" t="s">
        <v>8</v>
      </c>
      <c r="Q10" s="112" t="s">
        <v>16</v>
      </c>
      <c r="R10" s="113">
        <f>S10+T10+U10</f>
        <v>500000</v>
      </c>
      <c r="S10" s="114">
        <v>500000</v>
      </c>
      <c r="T10" s="115"/>
      <c r="U10" s="115"/>
      <c r="V10" s="116" t="s">
        <v>10</v>
      </c>
      <c r="W10" s="117">
        <f>S10/10115</f>
        <v>49.431537320810676</v>
      </c>
      <c r="X10" s="297">
        <f>+Y10+Z10</f>
        <v>167</v>
      </c>
      <c r="Y10" s="297">
        <v>79</v>
      </c>
      <c r="Z10" s="298">
        <v>88</v>
      </c>
    </row>
    <row r="11" spans="3:26" s="121" customFormat="1" ht="51.75" customHeight="1" x14ac:dyDescent="0.25">
      <c r="C11" s="121">
        <v>1</v>
      </c>
      <c r="D11" s="120" t="s">
        <v>6</v>
      </c>
      <c r="E11" s="108">
        <f t="shared" ref="E11" si="2">E10+1</f>
        <v>2</v>
      </c>
      <c r="F11" s="109">
        <v>1078</v>
      </c>
      <c r="G11" s="110">
        <v>209066</v>
      </c>
      <c r="H11" s="111">
        <v>603</v>
      </c>
      <c r="I11" s="158" t="s">
        <v>1817</v>
      </c>
      <c r="J11" s="158" t="s">
        <v>1605</v>
      </c>
      <c r="K11" s="112" t="s">
        <v>4</v>
      </c>
      <c r="L11" s="112" t="s">
        <v>5</v>
      </c>
      <c r="M11" s="112" t="s">
        <v>620</v>
      </c>
      <c r="N11" s="112" t="s">
        <v>29</v>
      </c>
      <c r="O11" s="112" t="s">
        <v>8</v>
      </c>
      <c r="P11" s="112" t="s">
        <v>11</v>
      </c>
      <c r="Q11" s="112" t="s">
        <v>456</v>
      </c>
      <c r="R11" s="113">
        <f t="shared" ref="R11" si="3">S11+T11+U11</f>
        <v>346535.6</v>
      </c>
      <c r="S11" s="114">
        <v>346535.6</v>
      </c>
      <c r="T11" s="115"/>
      <c r="U11" s="115"/>
      <c r="V11" s="116" t="s">
        <v>10</v>
      </c>
      <c r="W11" s="117">
        <f t="shared" ref="W11" si="4">S11/10115</f>
        <v>34.259574888779042</v>
      </c>
      <c r="X11" s="297">
        <f>+Y11+Z11</f>
        <v>37</v>
      </c>
      <c r="Y11" s="297">
        <v>17</v>
      </c>
      <c r="Z11" s="298">
        <v>20</v>
      </c>
    </row>
    <row r="12" spans="3:26" ht="14.25" customHeight="1" x14ac:dyDescent="0.25">
      <c r="E12" s="63"/>
      <c r="F12" s="64"/>
      <c r="G12" s="35"/>
      <c r="H12" s="36"/>
      <c r="I12" s="159"/>
      <c r="J12" s="159"/>
      <c r="K12" s="65"/>
      <c r="L12" s="65"/>
      <c r="M12" s="65"/>
      <c r="N12" s="65"/>
      <c r="O12" s="65"/>
      <c r="P12" s="65"/>
      <c r="Q12" s="65"/>
      <c r="R12" s="66"/>
      <c r="S12" s="67"/>
      <c r="T12" s="68"/>
      <c r="U12" s="68"/>
      <c r="V12" s="72"/>
      <c r="W12" s="74"/>
      <c r="X12" s="311"/>
      <c r="Y12" s="311"/>
      <c r="Z12" s="312"/>
    </row>
    <row r="13" spans="3:26" ht="51.75" customHeight="1" x14ac:dyDescent="0.25">
      <c r="E13" s="52"/>
      <c r="F13" s="53"/>
      <c r="G13" s="54"/>
      <c r="H13" s="55"/>
      <c r="I13" s="160"/>
      <c r="J13" s="160"/>
      <c r="K13" s="75" t="s">
        <v>22</v>
      </c>
      <c r="L13" s="53"/>
      <c r="M13" s="53"/>
      <c r="N13" s="53"/>
      <c r="O13" s="53"/>
      <c r="P13" s="57"/>
      <c r="Q13" s="57"/>
      <c r="R13" s="58">
        <f>SUM(R14:R34)</f>
        <v>108987141.3</v>
      </c>
      <c r="S13" s="58">
        <f>SUM(S14:S34)</f>
        <v>108987141.3</v>
      </c>
      <c r="T13" s="58">
        <f t="shared" ref="T13:U13" si="5">SUM(T14:T34)</f>
        <v>0</v>
      </c>
      <c r="U13" s="58">
        <f t="shared" si="5"/>
        <v>0</v>
      </c>
      <c r="V13" s="60"/>
      <c r="W13" s="61"/>
      <c r="X13" s="309"/>
      <c r="Y13" s="309"/>
      <c r="Z13" s="310"/>
    </row>
    <row r="14" spans="3:26" s="121" customFormat="1" ht="99" customHeight="1" x14ac:dyDescent="0.25">
      <c r="C14" s="121">
        <v>1</v>
      </c>
      <c r="D14" s="120" t="s">
        <v>6</v>
      </c>
      <c r="E14" s="108">
        <f>E11+1</f>
        <v>3</v>
      </c>
      <c r="F14" s="109">
        <v>20</v>
      </c>
      <c r="G14" s="110">
        <v>95531</v>
      </c>
      <c r="H14" s="111">
        <v>104</v>
      </c>
      <c r="I14" s="158" t="s">
        <v>1787</v>
      </c>
      <c r="J14" s="158" t="s">
        <v>1606</v>
      </c>
      <c r="K14" s="112" t="s">
        <v>331</v>
      </c>
      <c r="L14" s="112" t="s">
        <v>22</v>
      </c>
      <c r="M14" s="112" t="s">
        <v>823</v>
      </c>
      <c r="N14" s="112" t="s">
        <v>26</v>
      </c>
      <c r="O14" s="112" t="s">
        <v>8</v>
      </c>
      <c r="P14" s="112" t="s">
        <v>11</v>
      </c>
      <c r="Q14" s="112" t="s">
        <v>27</v>
      </c>
      <c r="R14" s="113">
        <f t="shared" ref="R14:R28" si="6">S14+T14+U14</f>
        <v>20314576.690000001</v>
      </c>
      <c r="S14" s="114">
        <v>20314576.690000001</v>
      </c>
      <c r="T14" s="115"/>
      <c r="U14" s="115"/>
      <c r="V14" s="116" t="s">
        <v>10</v>
      </c>
      <c r="W14" s="117">
        <f t="shared" ref="W14:W28" si="7">S14/10115</f>
        <v>2008.3615116164115</v>
      </c>
      <c r="X14" s="297">
        <f>+Y14+Z14</f>
        <v>331</v>
      </c>
      <c r="Y14" s="297">
        <v>170</v>
      </c>
      <c r="Z14" s="298">
        <v>161</v>
      </c>
    </row>
    <row r="15" spans="3:26" s="121" customFormat="1" ht="88.5" customHeight="1" x14ac:dyDescent="0.25">
      <c r="C15" s="121">
        <v>1</v>
      </c>
      <c r="D15" s="120" t="s">
        <v>6</v>
      </c>
      <c r="E15" s="108">
        <f t="shared" ref="E15:E33" si="8">E14+1</f>
        <v>4</v>
      </c>
      <c r="F15" s="109">
        <v>21</v>
      </c>
      <c r="G15" s="110">
        <v>95547</v>
      </c>
      <c r="H15" s="111">
        <v>105</v>
      </c>
      <c r="I15" s="158" t="s">
        <v>1788</v>
      </c>
      <c r="J15" s="158" t="s">
        <v>1606</v>
      </c>
      <c r="K15" s="112" t="s">
        <v>331</v>
      </c>
      <c r="L15" s="112" t="s">
        <v>22</v>
      </c>
      <c r="M15" s="112" t="s">
        <v>824</v>
      </c>
      <c r="N15" s="112" t="s">
        <v>26</v>
      </c>
      <c r="O15" s="112" t="s">
        <v>8</v>
      </c>
      <c r="P15" s="112" t="s">
        <v>11</v>
      </c>
      <c r="Q15" s="112" t="s">
        <v>28</v>
      </c>
      <c r="R15" s="113">
        <f t="shared" si="6"/>
        <v>20452253.760000002</v>
      </c>
      <c r="S15" s="114">
        <v>20452253.760000002</v>
      </c>
      <c r="T15" s="115"/>
      <c r="U15" s="115"/>
      <c r="V15" s="116" t="s">
        <v>10</v>
      </c>
      <c r="W15" s="117">
        <f t="shared" si="7"/>
        <v>2021.9726900642611</v>
      </c>
      <c r="X15" s="297">
        <f t="shared" ref="X15:X33" si="9">+Y15+Z15</f>
        <v>251</v>
      </c>
      <c r="Y15" s="297">
        <v>129</v>
      </c>
      <c r="Z15" s="298">
        <v>122</v>
      </c>
    </row>
    <row r="16" spans="3:26" s="121" customFormat="1" ht="55.5" customHeight="1" x14ac:dyDescent="0.25">
      <c r="C16" s="121">
        <v>1</v>
      </c>
      <c r="D16" s="120" t="s">
        <v>6</v>
      </c>
      <c r="E16" s="108">
        <f t="shared" si="8"/>
        <v>5</v>
      </c>
      <c r="F16" s="109">
        <v>22</v>
      </c>
      <c r="G16" s="110">
        <v>97751</v>
      </c>
      <c r="H16" s="111">
        <v>122</v>
      </c>
      <c r="I16" s="158" t="s">
        <v>1810</v>
      </c>
      <c r="J16" s="158" t="s">
        <v>1606</v>
      </c>
      <c r="K16" s="112" t="s">
        <v>331</v>
      </c>
      <c r="L16" s="112" t="s">
        <v>22</v>
      </c>
      <c r="M16" s="112" t="s">
        <v>825</v>
      </c>
      <c r="N16" s="112" t="s">
        <v>29</v>
      </c>
      <c r="O16" s="112" t="s">
        <v>8</v>
      </c>
      <c r="P16" s="112" t="s">
        <v>11</v>
      </c>
      <c r="Q16" s="112" t="s">
        <v>30</v>
      </c>
      <c r="R16" s="113">
        <f t="shared" si="6"/>
        <v>20790800.91</v>
      </c>
      <c r="S16" s="114">
        <v>20790800.91</v>
      </c>
      <c r="T16" s="115"/>
      <c r="U16" s="115"/>
      <c r="V16" s="116" t="s">
        <v>10</v>
      </c>
      <c r="W16" s="117">
        <f t="shared" si="7"/>
        <v>2055.4425022244191</v>
      </c>
      <c r="X16" s="297">
        <f t="shared" si="9"/>
        <v>96</v>
      </c>
      <c r="Y16" s="297">
        <v>41</v>
      </c>
      <c r="Z16" s="298">
        <v>55</v>
      </c>
    </row>
    <row r="17" spans="3:26" s="121" customFormat="1" ht="55.5" customHeight="1" x14ac:dyDescent="0.25">
      <c r="C17" s="121">
        <v>1</v>
      </c>
      <c r="D17" s="120" t="s">
        <v>6</v>
      </c>
      <c r="E17" s="108">
        <f t="shared" si="8"/>
        <v>6</v>
      </c>
      <c r="F17" s="109">
        <v>23</v>
      </c>
      <c r="G17" s="110">
        <v>96587</v>
      </c>
      <c r="H17" s="111">
        <v>114</v>
      </c>
      <c r="I17" s="158" t="s">
        <v>1812</v>
      </c>
      <c r="J17" s="158" t="s">
        <v>1606</v>
      </c>
      <c r="K17" s="112" t="s">
        <v>331</v>
      </c>
      <c r="L17" s="112" t="s">
        <v>22</v>
      </c>
      <c r="M17" s="112" t="s">
        <v>826</v>
      </c>
      <c r="N17" s="112" t="s">
        <v>18</v>
      </c>
      <c r="O17" s="112" t="s">
        <v>8</v>
      </c>
      <c r="P17" s="112" t="s">
        <v>11</v>
      </c>
      <c r="Q17" s="112" t="s">
        <v>30</v>
      </c>
      <c r="R17" s="113">
        <f t="shared" si="6"/>
        <v>18974943.670000002</v>
      </c>
      <c r="S17" s="114">
        <v>18974943.670000002</v>
      </c>
      <c r="T17" s="115"/>
      <c r="U17" s="115"/>
      <c r="V17" s="116" t="s">
        <v>10</v>
      </c>
      <c r="W17" s="117">
        <f t="shared" si="7"/>
        <v>1875.9212723677708</v>
      </c>
      <c r="X17" s="297">
        <f t="shared" si="9"/>
        <v>81</v>
      </c>
      <c r="Y17" s="297">
        <v>42</v>
      </c>
      <c r="Z17" s="298">
        <v>39</v>
      </c>
    </row>
    <row r="18" spans="3:26" s="121" customFormat="1" ht="55.5" customHeight="1" x14ac:dyDescent="0.25">
      <c r="C18" s="121">
        <v>1</v>
      </c>
      <c r="D18" s="120" t="s">
        <v>6</v>
      </c>
      <c r="E18" s="108">
        <f t="shared" si="8"/>
        <v>7</v>
      </c>
      <c r="F18" s="109">
        <v>24</v>
      </c>
      <c r="G18" s="110">
        <v>96600</v>
      </c>
      <c r="H18" s="111">
        <v>115</v>
      </c>
      <c r="I18" s="158" t="s">
        <v>1351</v>
      </c>
      <c r="J18" s="158" t="s">
        <v>1606</v>
      </c>
      <c r="K18" s="112" t="s">
        <v>331</v>
      </c>
      <c r="L18" s="112" t="s">
        <v>22</v>
      </c>
      <c r="M18" s="112" t="s">
        <v>827</v>
      </c>
      <c r="N18" s="112" t="s">
        <v>18</v>
      </c>
      <c r="O18" s="112" t="s">
        <v>8</v>
      </c>
      <c r="P18" s="112" t="s">
        <v>11</v>
      </c>
      <c r="Q18" s="112" t="s">
        <v>31</v>
      </c>
      <c r="R18" s="113">
        <f t="shared" si="6"/>
        <v>17713485.309999999</v>
      </c>
      <c r="S18" s="114">
        <v>17713485.309999999</v>
      </c>
      <c r="T18" s="115"/>
      <c r="U18" s="115"/>
      <c r="V18" s="116" t="s">
        <v>10</v>
      </c>
      <c r="W18" s="117">
        <f t="shared" si="7"/>
        <v>1751.2096203657932</v>
      </c>
      <c r="X18" s="297">
        <f t="shared" si="9"/>
        <v>344</v>
      </c>
      <c r="Y18" s="297">
        <v>172</v>
      </c>
      <c r="Z18" s="298">
        <v>172</v>
      </c>
    </row>
    <row r="19" spans="3:26" s="121" customFormat="1" ht="119.25" customHeight="1" x14ac:dyDescent="0.25">
      <c r="C19" s="121">
        <v>1</v>
      </c>
      <c r="D19" s="120" t="s">
        <v>23</v>
      </c>
      <c r="E19" s="108">
        <f t="shared" si="8"/>
        <v>8</v>
      </c>
      <c r="F19" s="109">
        <v>27</v>
      </c>
      <c r="G19" s="110">
        <v>239531</v>
      </c>
      <c r="H19" s="111"/>
      <c r="I19" s="158" t="s">
        <v>1839</v>
      </c>
      <c r="J19" s="158" t="s">
        <v>1605</v>
      </c>
      <c r="K19" s="112" t="s">
        <v>4</v>
      </c>
      <c r="L19" s="112" t="s">
        <v>22</v>
      </c>
      <c r="M19" s="112" t="s">
        <v>822</v>
      </c>
      <c r="N19" s="112" t="s">
        <v>29</v>
      </c>
      <c r="O19" s="112" t="s">
        <v>8</v>
      </c>
      <c r="P19" s="112" t="s">
        <v>11</v>
      </c>
      <c r="Q19" s="112" t="s">
        <v>33</v>
      </c>
      <c r="R19" s="113">
        <f t="shared" si="6"/>
        <v>1200000</v>
      </c>
      <c r="S19" s="114">
        <v>1200000</v>
      </c>
      <c r="T19" s="115"/>
      <c r="U19" s="115"/>
      <c r="V19" s="116" t="s">
        <v>10</v>
      </c>
      <c r="W19" s="117">
        <f t="shared" si="7"/>
        <v>118.63568956994563</v>
      </c>
      <c r="X19" s="297">
        <f t="shared" si="9"/>
        <v>840</v>
      </c>
      <c r="Y19" s="297">
        <v>432</v>
      </c>
      <c r="Z19" s="298">
        <v>408</v>
      </c>
    </row>
    <row r="20" spans="3:26" s="121" customFormat="1" ht="51.75" customHeight="1" x14ac:dyDescent="0.25">
      <c r="C20" s="121">
        <v>1</v>
      </c>
      <c r="D20" s="120" t="s">
        <v>6</v>
      </c>
      <c r="E20" s="108">
        <f t="shared" si="8"/>
        <v>9</v>
      </c>
      <c r="F20" s="109">
        <v>44</v>
      </c>
      <c r="G20" s="110">
        <v>213756</v>
      </c>
      <c r="H20" s="111">
        <v>623</v>
      </c>
      <c r="I20" s="158" t="s">
        <v>1813</v>
      </c>
      <c r="J20" s="158" t="s">
        <v>1605</v>
      </c>
      <c r="K20" s="112" t="s">
        <v>4</v>
      </c>
      <c r="L20" s="112" t="s">
        <v>22</v>
      </c>
      <c r="M20" s="297" t="s">
        <v>837</v>
      </c>
      <c r="N20" s="112" t="s">
        <v>13</v>
      </c>
      <c r="O20" s="112" t="s">
        <v>8</v>
      </c>
      <c r="P20" s="112" t="s">
        <v>8</v>
      </c>
      <c r="Q20" s="112" t="s">
        <v>41</v>
      </c>
      <c r="R20" s="113">
        <f t="shared" si="6"/>
        <v>1101080.96</v>
      </c>
      <c r="S20" s="114">
        <v>1101080.96</v>
      </c>
      <c r="T20" s="115"/>
      <c r="U20" s="115"/>
      <c r="V20" s="116" t="s">
        <v>10</v>
      </c>
      <c r="W20" s="117">
        <f t="shared" si="7"/>
        <v>108.85624913494809</v>
      </c>
      <c r="X20" s="297">
        <f t="shared" si="9"/>
        <v>185</v>
      </c>
      <c r="Y20" s="297">
        <v>97</v>
      </c>
      <c r="Z20" s="298">
        <v>88</v>
      </c>
    </row>
    <row r="21" spans="3:26" s="121" customFormat="1" ht="51.75" customHeight="1" x14ac:dyDescent="0.25">
      <c r="C21" s="121">
        <v>1</v>
      </c>
      <c r="D21" s="120" t="s">
        <v>6</v>
      </c>
      <c r="E21" s="108">
        <f t="shared" si="8"/>
        <v>10</v>
      </c>
      <c r="F21" s="109">
        <v>1126</v>
      </c>
      <c r="G21" s="110">
        <v>224906</v>
      </c>
      <c r="H21" s="111"/>
      <c r="I21" s="158" t="s">
        <v>1838</v>
      </c>
      <c r="J21" s="158" t="s">
        <v>1605</v>
      </c>
      <c r="K21" s="112" t="s">
        <v>4</v>
      </c>
      <c r="L21" s="112" t="s">
        <v>22</v>
      </c>
      <c r="M21" s="112" t="s">
        <v>663</v>
      </c>
      <c r="N21" s="112" t="s">
        <v>18</v>
      </c>
      <c r="O21" s="112" t="s">
        <v>11</v>
      </c>
      <c r="P21" s="112" t="s">
        <v>8</v>
      </c>
      <c r="Q21" s="112" t="s">
        <v>250</v>
      </c>
      <c r="R21" s="113">
        <f t="shared" si="6"/>
        <v>500000</v>
      </c>
      <c r="S21" s="114">
        <v>500000</v>
      </c>
      <c r="T21" s="115"/>
      <c r="U21" s="115"/>
      <c r="V21" s="116" t="s">
        <v>10</v>
      </c>
      <c r="W21" s="117">
        <f t="shared" si="7"/>
        <v>49.431537320810676</v>
      </c>
      <c r="X21" s="297">
        <f t="shared" si="9"/>
        <v>175</v>
      </c>
      <c r="Y21" s="297">
        <v>92</v>
      </c>
      <c r="Z21" s="298">
        <v>83</v>
      </c>
    </row>
    <row r="22" spans="3:26" s="121" customFormat="1" ht="51.75" customHeight="1" x14ac:dyDescent="0.25">
      <c r="C22" s="121">
        <v>1</v>
      </c>
      <c r="D22" s="120" t="s">
        <v>6</v>
      </c>
      <c r="E22" s="108">
        <f t="shared" si="8"/>
        <v>11</v>
      </c>
      <c r="F22" s="109">
        <v>1020</v>
      </c>
      <c r="G22" s="110">
        <v>108710</v>
      </c>
      <c r="H22" s="111">
        <v>170</v>
      </c>
      <c r="I22" s="158" t="s">
        <v>1793</v>
      </c>
      <c r="J22" s="158" t="s">
        <v>1605</v>
      </c>
      <c r="K22" s="112" t="s">
        <v>4</v>
      </c>
      <c r="L22" s="112" t="s">
        <v>22</v>
      </c>
      <c r="M22" s="112" t="s">
        <v>51</v>
      </c>
      <c r="N22" s="112" t="s">
        <v>13</v>
      </c>
      <c r="O22" s="112" t="s">
        <v>8</v>
      </c>
      <c r="P22" s="112" t="s">
        <v>8</v>
      </c>
      <c r="Q22" s="112" t="s">
        <v>14</v>
      </c>
      <c r="R22" s="113">
        <f t="shared" si="6"/>
        <v>700000</v>
      </c>
      <c r="S22" s="114">
        <v>700000</v>
      </c>
      <c r="T22" s="115"/>
      <c r="U22" s="115"/>
      <c r="V22" s="116" t="s">
        <v>10</v>
      </c>
      <c r="W22" s="117">
        <f t="shared" si="7"/>
        <v>69.20415224913495</v>
      </c>
      <c r="X22" s="297">
        <f t="shared" si="9"/>
        <v>585</v>
      </c>
      <c r="Y22" s="297">
        <v>312</v>
      </c>
      <c r="Z22" s="298">
        <v>273</v>
      </c>
    </row>
    <row r="23" spans="3:26" s="121" customFormat="1" ht="51.75" customHeight="1" x14ac:dyDescent="0.25">
      <c r="C23" s="121">
        <v>1</v>
      </c>
      <c r="D23" s="120" t="s">
        <v>6</v>
      </c>
      <c r="E23" s="108">
        <f t="shared" si="8"/>
        <v>12</v>
      </c>
      <c r="F23" s="109">
        <v>1127</v>
      </c>
      <c r="G23" s="110">
        <v>212653</v>
      </c>
      <c r="H23" s="111"/>
      <c r="I23" s="158" t="s">
        <v>1816</v>
      </c>
      <c r="J23" s="158" t="s">
        <v>1605</v>
      </c>
      <c r="K23" s="112" t="s">
        <v>4</v>
      </c>
      <c r="L23" s="112" t="s">
        <v>22</v>
      </c>
      <c r="M23" s="112" t="s">
        <v>914</v>
      </c>
      <c r="N23" s="112" t="s">
        <v>13</v>
      </c>
      <c r="O23" s="112" t="s">
        <v>8</v>
      </c>
      <c r="P23" s="112" t="s">
        <v>8</v>
      </c>
      <c r="Q23" s="112" t="s">
        <v>702</v>
      </c>
      <c r="R23" s="113">
        <f t="shared" ref="R23" si="10">S23+T23+U23</f>
        <v>1500000</v>
      </c>
      <c r="S23" s="114">
        <v>1500000</v>
      </c>
      <c r="T23" s="115"/>
      <c r="U23" s="115"/>
      <c r="V23" s="116" t="s">
        <v>10</v>
      </c>
      <c r="W23" s="117">
        <f t="shared" si="7"/>
        <v>148.29461196243204</v>
      </c>
      <c r="X23" s="297">
        <f t="shared" si="9"/>
        <v>210</v>
      </c>
      <c r="Y23" s="297">
        <v>110</v>
      </c>
      <c r="Z23" s="298">
        <v>100</v>
      </c>
    </row>
    <row r="24" spans="3:26" s="121" customFormat="1" ht="51.75" customHeight="1" x14ac:dyDescent="0.25">
      <c r="C24" s="121">
        <v>1</v>
      </c>
      <c r="D24" s="120" t="s">
        <v>6</v>
      </c>
      <c r="E24" s="108">
        <f t="shared" si="8"/>
        <v>13</v>
      </c>
      <c r="F24" s="109">
        <v>60</v>
      </c>
      <c r="G24" s="110">
        <v>251288</v>
      </c>
      <c r="H24" s="111"/>
      <c r="I24" s="158" t="s">
        <v>1831</v>
      </c>
      <c r="J24" s="158" t="s">
        <v>1605</v>
      </c>
      <c r="K24" s="112" t="s">
        <v>4</v>
      </c>
      <c r="L24" s="112" t="s">
        <v>22</v>
      </c>
      <c r="M24" s="112" t="s">
        <v>54</v>
      </c>
      <c r="N24" s="112" t="s">
        <v>52</v>
      </c>
      <c r="O24" s="112" t="s">
        <v>8</v>
      </c>
      <c r="P24" s="112" t="s">
        <v>8</v>
      </c>
      <c r="Q24" s="112" t="s">
        <v>55</v>
      </c>
      <c r="R24" s="113">
        <f t="shared" si="6"/>
        <v>500000</v>
      </c>
      <c r="S24" s="114">
        <v>500000</v>
      </c>
      <c r="T24" s="115"/>
      <c r="U24" s="115"/>
      <c r="V24" s="116" t="s">
        <v>10</v>
      </c>
      <c r="W24" s="117">
        <f t="shared" si="7"/>
        <v>49.431537320810676</v>
      </c>
      <c r="X24" s="297">
        <f t="shared" si="9"/>
        <v>59</v>
      </c>
      <c r="Y24" s="297">
        <v>31</v>
      </c>
      <c r="Z24" s="298">
        <v>28</v>
      </c>
    </row>
    <row r="25" spans="3:26" s="121" customFormat="1" ht="65.25" customHeight="1" x14ac:dyDescent="0.25">
      <c r="C25" s="121">
        <v>1</v>
      </c>
      <c r="D25" s="120" t="s">
        <v>6</v>
      </c>
      <c r="E25" s="108">
        <f t="shared" si="8"/>
        <v>14</v>
      </c>
      <c r="F25" s="109">
        <v>245</v>
      </c>
      <c r="G25" s="110">
        <v>157732</v>
      </c>
      <c r="H25" s="111">
        <v>317</v>
      </c>
      <c r="I25" s="158" t="s">
        <v>1825</v>
      </c>
      <c r="J25" s="158" t="s">
        <v>1605</v>
      </c>
      <c r="K25" s="112" t="s">
        <v>4</v>
      </c>
      <c r="L25" s="112" t="s">
        <v>22</v>
      </c>
      <c r="M25" s="112" t="s">
        <v>56</v>
      </c>
      <c r="N25" s="112" t="s">
        <v>57</v>
      </c>
      <c r="O25" s="112" t="s">
        <v>8</v>
      </c>
      <c r="P25" s="112" t="s">
        <v>8</v>
      </c>
      <c r="Q25" s="112" t="s">
        <v>58</v>
      </c>
      <c r="R25" s="113">
        <f>S25+T25+U25</f>
        <v>400000</v>
      </c>
      <c r="S25" s="114">
        <v>400000</v>
      </c>
      <c r="T25" s="115"/>
      <c r="U25" s="115"/>
      <c r="V25" s="116" t="s">
        <v>10</v>
      </c>
      <c r="W25" s="117">
        <f>S25/10115</f>
        <v>39.54522985664854</v>
      </c>
      <c r="X25" s="297">
        <f t="shared" si="9"/>
        <v>75</v>
      </c>
      <c r="Y25" s="297">
        <v>40</v>
      </c>
      <c r="Z25" s="298">
        <v>35</v>
      </c>
    </row>
    <row r="26" spans="3:26" s="121" customFormat="1" ht="51.75" customHeight="1" x14ac:dyDescent="0.25">
      <c r="C26" s="121">
        <v>1</v>
      </c>
      <c r="D26" s="120" t="s">
        <v>6</v>
      </c>
      <c r="E26" s="108">
        <f t="shared" si="8"/>
        <v>15</v>
      </c>
      <c r="F26" s="109">
        <v>63</v>
      </c>
      <c r="G26" s="110">
        <v>157730</v>
      </c>
      <c r="H26" s="111">
        <v>316</v>
      </c>
      <c r="I26" s="158" t="s">
        <v>1824</v>
      </c>
      <c r="J26" s="158" t="s">
        <v>1605</v>
      </c>
      <c r="K26" s="112" t="s">
        <v>4</v>
      </c>
      <c r="L26" s="112" t="s">
        <v>22</v>
      </c>
      <c r="M26" s="112" t="s">
        <v>60</v>
      </c>
      <c r="N26" s="112" t="s">
        <v>7</v>
      </c>
      <c r="O26" s="112" t="s">
        <v>8</v>
      </c>
      <c r="P26" s="112" t="s">
        <v>8</v>
      </c>
      <c r="Q26" s="112" t="s">
        <v>61</v>
      </c>
      <c r="R26" s="113">
        <f t="shared" si="6"/>
        <v>500000</v>
      </c>
      <c r="S26" s="114">
        <v>500000</v>
      </c>
      <c r="T26" s="115"/>
      <c r="U26" s="115"/>
      <c r="V26" s="116" t="s">
        <v>10</v>
      </c>
      <c r="W26" s="117">
        <f t="shared" si="7"/>
        <v>49.431537320810676</v>
      </c>
      <c r="X26" s="297">
        <f t="shared" si="9"/>
        <v>158</v>
      </c>
      <c r="Y26" s="297">
        <v>81</v>
      </c>
      <c r="Z26" s="298">
        <v>77</v>
      </c>
    </row>
    <row r="27" spans="3:26" s="121" customFormat="1" ht="51.75" customHeight="1" x14ac:dyDescent="0.25">
      <c r="C27" s="121">
        <v>1</v>
      </c>
      <c r="D27" s="120" t="s">
        <v>6</v>
      </c>
      <c r="E27" s="108">
        <f t="shared" si="8"/>
        <v>16</v>
      </c>
      <c r="F27" s="109">
        <v>67</v>
      </c>
      <c r="G27" s="110">
        <v>90243</v>
      </c>
      <c r="H27" s="111">
        <v>38</v>
      </c>
      <c r="I27" s="158" t="s">
        <v>1799</v>
      </c>
      <c r="J27" s="158" t="s">
        <v>1605</v>
      </c>
      <c r="K27" s="112" t="s">
        <v>4</v>
      </c>
      <c r="L27" s="112" t="s">
        <v>22</v>
      </c>
      <c r="M27" s="112" t="s">
        <v>38</v>
      </c>
      <c r="N27" s="112" t="s">
        <v>18</v>
      </c>
      <c r="O27" s="112" t="s">
        <v>8</v>
      </c>
      <c r="P27" s="112" t="s">
        <v>8</v>
      </c>
      <c r="Q27" s="112" t="s">
        <v>63</v>
      </c>
      <c r="R27" s="113">
        <f t="shared" si="6"/>
        <v>500000</v>
      </c>
      <c r="S27" s="114">
        <v>500000</v>
      </c>
      <c r="T27" s="115"/>
      <c r="U27" s="115"/>
      <c r="V27" s="116" t="s">
        <v>10</v>
      </c>
      <c r="W27" s="117">
        <f t="shared" si="7"/>
        <v>49.431537320810676</v>
      </c>
      <c r="X27" s="297">
        <f t="shared" si="9"/>
        <v>119</v>
      </c>
      <c r="Y27" s="297">
        <v>62</v>
      </c>
      <c r="Z27" s="298">
        <v>57</v>
      </c>
    </row>
    <row r="28" spans="3:26" s="121" customFormat="1" ht="51.75" customHeight="1" x14ac:dyDescent="0.25">
      <c r="C28" s="121">
        <v>1</v>
      </c>
      <c r="D28" s="120" t="s">
        <v>6</v>
      </c>
      <c r="E28" s="108">
        <f t="shared" si="8"/>
        <v>17</v>
      </c>
      <c r="F28" s="109">
        <v>70</v>
      </c>
      <c r="G28" s="110">
        <v>157782</v>
      </c>
      <c r="H28" s="111">
        <v>319</v>
      </c>
      <c r="I28" s="158" t="s">
        <v>1826</v>
      </c>
      <c r="J28" s="158" t="s">
        <v>1605</v>
      </c>
      <c r="K28" s="112" t="s">
        <v>4</v>
      </c>
      <c r="L28" s="112" t="s">
        <v>22</v>
      </c>
      <c r="M28" s="112" t="s">
        <v>65</v>
      </c>
      <c r="N28" s="112" t="s">
        <v>7</v>
      </c>
      <c r="O28" s="112" t="s">
        <v>8</v>
      </c>
      <c r="P28" s="112" t="s">
        <v>8</v>
      </c>
      <c r="Q28" s="112" t="s">
        <v>66</v>
      </c>
      <c r="R28" s="113">
        <f t="shared" si="6"/>
        <v>500000</v>
      </c>
      <c r="S28" s="114">
        <v>500000</v>
      </c>
      <c r="T28" s="115"/>
      <c r="U28" s="115"/>
      <c r="V28" s="116" t="s">
        <v>10</v>
      </c>
      <c r="W28" s="117">
        <f t="shared" si="7"/>
        <v>49.431537320810676</v>
      </c>
      <c r="X28" s="297">
        <f t="shared" si="9"/>
        <v>153</v>
      </c>
      <c r="Y28" s="297">
        <v>80</v>
      </c>
      <c r="Z28" s="298">
        <v>73</v>
      </c>
    </row>
    <row r="29" spans="3:26" s="121" customFormat="1" ht="51.75" customHeight="1" x14ac:dyDescent="0.25">
      <c r="C29" s="121">
        <v>1</v>
      </c>
      <c r="D29" s="120" t="s">
        <v>6</v>
      </c>
      <c r="E29" s="108">
        <f t="shared" si="8"/>
        <v>18</v>
      </c>
      <c r="F29" s="109">
        <v>82</v>
      </c>
      <c r="G29" s="110">
        <v>89697</v>
      </c>
      <c r="H29" s="111">
        <v>30</v>
      </c>
      <c r="I29" s="158" t="s">
        <v>1780</v>
      </c>
      <c r="J29" s="158" t="s">
        <v>1605</v>
      </c>
      <c r="K29" s="112" t="s">
        <v>4</v>
      </c>
      <c r="L29" s="112" t="s">
        <v>22</v>
      </c>
      <c r="M29" s="112" t="s">
        <v>75</v>
      </c>
      <c r="N29" s="112" t="s">
        <v>13</v>
      </c>
      <c r="O29" s="112" t="s">
        <v>8</v>
      </c>
      <c r="P29" s="112" t="s">
        <v>8</v>
      </c>
      <c r="Q29" s="112" t="s">
        <v>76</v>
      </c>
      <c r="R29" s="113">
        <f t="shared" ref="R29:R33" si="11">S29+T29+U29</f>
        <v>500000</v>
      </c>
      <c r="S29" s="114">
        <v>500000</v>
      </c>
      <c r="T29" s="115"/>
      <c r="U29" s="115"/>
      <c r="V29" s="116" t="s">
        <v>10</v>
      </c>
      <c r="W29" s="117">
        <f t="shared" ref="W29:W33" si="12">S29/10115</f>
        <v>49.431537320810676</v>
      </c>
      <c r="X29" s="297">
        <f t="shared" si="9"/>
        <v>69</v>
      </c>
      <c r="Y29" s="297">
        <v>36</v>
      </c>
      <c r="Z29" s="298">
        <v>33</v>
      </c>
    </row>
    <row r="30" spans="3:26" s="121" customFormat="1" ht="51.75" customHeight="1" x14ac:dyDescent="0.25">
      <c r="C30" s="121">
        <v>1</v>
      </c>
      <c r="D30" s="120" t="s">
        <v>6</v>
      </c>
      <c r="E30" s="108">
        <f t="shared" si="8"/>
        <v>19</v>
      </c>
      <c r="F30" s="109">
        <v>30</v>
      </c>
      <c r="G30" s="110">
        <v>225170</v>
      </c>
      <c r="H30" s="111"/>
      <c r="I30" s="158" t="s">
        <v>1841</v>
      </c>
      <c r="J30" s="158" t="s">
        <v>1605</v>
      </c>
      <c r="K30" s="112" t="s">
        <v>4</v>
      </c>
      <c r="L30" s="112" t="s">
        <v>22</v>
      </c>
      <c r="M30" s="112" t="s">
        <v>77</v>
      </c>
      <c r="N30" s="112" t="s">
        <v>13</v>
      </c>
      <c r="O30" s="112" t="s">
        <v>11</v>
      </c>
      <c r="P30" s="112" t="s">
        <v>8</v>
      </c>
      <c r="Q30" s="112" t="s">
        <v>76</v>
      </c>
      <c r="R30" s="113">
        <f>S30+T30+U30</f>
        <v>500000</v>
      </c>
      <c r="S30" s="114">
        <v>500000</v>
      </c>
      <c r="T30" s="115"/>
      <c r="U30" s="115"/>
      <c r="V30" s="116" t="s">
        <v>10</v>
      </c>
      <c r="W30" s="117">
        <f>S30/10115</f>
        <v>49.431537320810676</v>
      </c>
      <c r="X30" s="297">
        <f t="shared" si="9"/>
        <v>57</v>
      </c>
      <c r="Y30" s="297">
        <v>30</v>
      </c>
      <c r="Z30" s="298">
        <v>27</v>
      </c>
    </row>
    <row r="31" spans="3:26" s="121" customFormat="1" ht="51.75" customHeight="1" x14ac:dyDescent="0.25">
      <c r="C31" s="121">
        <v>1</v>
      </c>
      <c r="D31" s="120" t="s">
        <v>6</v>
      </c>
      <c r="E31" s="108">
        <f t="shared" si="8"/>
        <v>20</v>
      </c>
      <c r="F31" s="109">
        <v>89</v>
      </c>
      <c r="G31" s="110">
        <v>184927</v>
      </c>
      <c r="H31" s="111">
        <v>451</v>
      </c>
      <c r="I31" s="158" t="s">
        <v>1814</v>
      </c>
      <c r="J31" s="158" t="s">
        <v>1605</v>
      </c>
      <c r="K31" s="112" t="s">
        <v>4</v>
      </c>
      <c r="L31" s="112" t="s">
        <v>22</v>
      </c>
      <c r="M31" s="112" t="s">
        <v>81</v>
      </c>
      <c r="N31" s="112" t="s">
        <v>7</v>
      </c>
      <c r="O31" s="112" t="s">
        <v>8</v>
      </c>
      <c r="P31" s="112" t="s">
        <v>8</v>
      </c>
      <c r="Q31" s="112" t="s">
        <v>82</v>
      </c>
      <c r="R31" s="113">
        <f>S31+T31+U31</f>
        <v>840000</v>
      </c>
      <c r="S31" s="114">
        <v>840000</v>
      </c>
      <c r="T31" s="115"/>
      <c r="U31" s="115"/>
      <c r="V31" s="116" t="s">
        <v>10</v>
      </c>
      <c r="W31" s="117">
        <f>S31/10115</f>
        <v>83.044982698961931</v>
      </c>
      <c r="X31" s="297">
        <f t="shared" si="9"/>
        <v>254</v>
      </c>
      <c r="Y31" s="297">
        <v>131</v>
      </c>
      <c r="Z31" s="298">
        <v>123</v>
      </c>
    </row>
    <row r="32" spans="3:26" s="121" customFormat="1" ht="51.75" customHeight="1" x14ac:dyDescent="0.25">
      <c r="C32" s="121">
        <v>1</v>
      </c>
      <c r="D32" s="120" t="s">
        <v>6</v>
      </c>
      <c r="E32" s="108">
        <f t="shared" si="8"/>
        <v>21</v>
      </c>
      <c r="F32" s="109">
        <v>9</v>
      </c>
      <c r="G32" s="110">
        <v>221165</v>
      </c>
      <c r="H32" s="111">
        <v>630</v>
      </c>
      <c r="I32" s="158" t="s">
        <v>1840</v>
      </c>
      <c r="J32" s="158" t="s">
        <v>1605</v>
      </c>
      <c r="K32" s="112" t="s">
        <v>4</v>
      </c>
      <c r="L32" s="112" t="s">
        <v>22</v>
      </c>
      <c r="M32" s="112" t="s">
        <v>845</v>
      </c>
      <c r="N32" s="112" t="s">
        <v>7</v>
      </c>
      <c r="O32" s="112" t="s">
        <v>8</v>
      </c>
      <c r="P32" s="112" t="s">
        <v>8</v>
      </c>
      <c r="Q32" s="112" t="s">
        <v>20</v>
      </c>
      <c r="R32" s="113">
        <f>S32+T32+U32</f>
        <v>1000000</v>
      </c>
      <c r="S32" s="114">
        <v>1000000</v>
      </c>
      <c r="T32" s="115"/>
      <c r="U32" s="115"/>
      <c r="V32" s="116" t="s">
        <v>10</v>
      </c>
      <c r="W32" s="117">
        <f>S32/10115</f>
        <v>98.863074641621353</v>
      </c>
      <c r="X32" s="297">
        <f t="shared" si="9"/>
        <v>387</v>
      </c>
      <c r="Y32" s="297">
        <v>195</v>
      </c>
      <c r="Z32" s="298">
        <v>192</v>
      </c>
    </row>
    <row r="33" spans="3:26" s="121" customFormat="1" ht="82.5" customHeight="1" x14ac:dyDescent="0.25">
      <c r="C33" s="121">
        <v>1</v>
      </c>
      <c r="D33" s="120" t="s">
        <v>6</v>
      </c>
      <c r="E33" s="108">
        <f t="shared" si="8"/>
        <v>22</v>
      </c>
      <c r="F33" s="109">
        <v>105</v>
      </c>
      <c r="G33" s="110">
        <v>90105</v>
      </c>
      <c r="H33" s="111">
        <v>33</v>
      </c>
      <c r="I33" s="158" t="s">
        <v>1803</v>
      </c>
      <c r="J33" s="158" t="s">
        <v>1605</v>
      </c>
      <c r="K33" s="112" t="s">
        <v>4</v>
      </c>
      <c r="L33" s="112" t="s">
        <v>22</v>
      </c>
      <c r="M33" s="297" t="s">
        <v>91</v>
      </c>
      <c r="N33" s="112" t="s">
        <v>52</v>
      </c>
      <c r="O33" s="112" t="s">
        <v>8</v>
      </c>
      <c r="P33" s="112" t="s">
        <v>8</v>
      </c>
      <c r="Q33" s="112" t="s">
        <v>90</v>
      </c>
      <c r="R33" s="113">
        <f t="shared" si="11"/>
        <v>500000</v>
      </c>
      <c r="S33" s="114">
        <v>500000</v>
      </c>
      <c r="T33" s="115"/>
      <c r="U33" s="115"/>
      <c r="V33" s="116" t="s">
        <v>10</v>
      </c>
      <c r="W33" s="117">
        <f t="shared" si="12"/>
        <v>49.431537320810676</v>
      </c>
      <c r="X33" s="297">
        <f t="shared" si="9"/>
        <v>88</v>
      </c>
      <c r="Y33" s="297">
        <v>47</v>
      </c>
      <c r="Z33" s="298">
        <v>41</v>
      </c>
    </row>
    <row r="34" spans="3:26" ht="15" customHeight="1" x14ac:dyDescent="0.25">
      <c r="E34" s="63"/>
      <c r="F34" s="64"/>
      <c r="G34" s="35"/>
      <c r="H34" s="36"/>
      <c r="I34" s="159"/>
      <c r="J34" s="159"/>
      <c r="K34" s="65"/>
      <c r="L34" s="65"/>
      <c r="M34" s="65"/>
      <c r="N34" s="65"/>
      <c r="O34" s="65"/>
      <c r="P34" s="65"/>
      <c r="Q34" s="65"/>
      <c r="R34" s="66"/>
      <c r="S34" s="67"/>
      <c r="T34" s="68"/>
      <c r="U34" s="68"/>
      <c r="V34" s="72"/>
      <c r="W34" s="74"/>
      <c r="X34" s="311"/>
      <c r="Y34" s="311"/>
      <c r="Z34" s="312"/>
    </row>
    <row r="35" spans="3:26" ht="51.75" customHeight="1" x14ac:dyDescent="0.25">
      <c r="E35" s="52"/>
      <c r="F35" s="53"/>
      <c r="G35" s="54"/>
      <c r="H35" s="55"/>
      <c r="I35" s="160"/>
      <c r="J35" s="160"/>
      <c r="K35" s="75" t="s">
        <v>92</v>
      </c>
      <c r="L35" s="53"/>
      <c r="M35" s="53"/>
      <c r="N35" s="53"/>
      <c r="O35" s="53"/>
      <c r="P35" s="57"/>
      <c r="Q35" s="57"/>
      <c r="R35" s="58">
        <f>SUM(R36:R40)</f>
        <v>10578000</v>
      </c>
      <c r="S35" s="58">
        <f t="shared" ref="S35:U35" si="13">SUM(S36:S40)</f>
        <v>10078000</v>
      </c>
      <c r="T35" s="58">
        <f t="shared" si="13"/>
        <v>0</v>
      </c>
      <c r="U35" s="58">
        <f t="shared" si="13"/>
        <v>500000</v>
      </c>
      <c r="V35" s="60"/>
      <c r="W35" s="61"/>
      <c r="X35" s="309"/>
      <c r="Y35" s="309"/>
      <c r="Z35" s="310"/>
    </row>
    <row r="36" spans="3:26" s="121" customFormat="1" ht="51.75" customHeight="1" x14ac:dyDescent="0.25">
      <c r="C36" s="121">
        <v>1</v>
      </c>
      <c r="D36" s="120" t="s">
        <v>1185</v>
      </c>
      <c r="E36" s="108">
        <f>E33+1</f>
        <v>23</v>
      </c>
      <c r="F36" s="109">
        <v>1021</v>
      </c>
      <c r="G36" s="110">
        <v>108724</v>
      </c>
      <c r="H36" s="111">
        <v>171</v>
      </c>
      <c r="I36" s="158" t="s">
        <v>1794</v>
      </c>
      <c r="J36" s="158" t="s">
        <v>1605</v>
      </c>
      <c r="K36" s="112" t="s">
        <v>4</v>
      </c>
      <c r="L36" s="112" t="s">
        <v>92</v>
      </c>
      <c r="M36" s="112" t="s">
        <v>93</v>
      </c>
      <c r="N36" s="112" t="s">
        <v>25</v>
      </c>
      <c r="O36" s="112" t="s">
        <v>8</v>
      </c>
      <c r="P36" s="112" t="s">
        <v>8</v>
      </c>
      <c r="Q36" s="112" t="s">
        <v>94</v>
      </c>
      <c r="R36" s="113">
        <f t="shared" ref="R36:R40" si="14">S36+T36+U36</f>
        <v>950000</v>
      </c>
      <c r="S36" s="114">
        <v>950000</v>
      </c>
      <c r="T36" s="115"/>
      <c r="U36" s="115"/>
      <c r="V36" s="116" t="s">
        <v>10</v>
      </c>
      <c r="W36" s="117">
        <f t="shared" ref="W36:W40" si="15">S36/10115</f>
        <v>93.919920909540281</v>
      </c>
      <c r="X36" s="297">
        <f t="shared" ref="X36:X42" si="16">+Y36+Z36</f>
        <v>73</v>
      </c>
      <c r="Y36" s="297">
        <v>42</v>
      </c>
      <c r="Z36" s="298">
        <v>31</v>
      </c>
    </row>
    <row r="37" spans="3:26" s="121" customFormat="1" ht="51.75" customHeight="1" x14ac:dyDescent="0.25">
      <c r="C37" s="121">
        <v>1</v>
      </c>
      <c r="D37" s="120" t="s">
        <v>6</v>
      </c>
      <c r="E37" s="108">
        <f>E36+1</f>
        <v>24</v>
      </c>
      <c r="F37" s="109">
        <v>1096</v>
      </c>
      <c r="G37" s="110">
        <v>190820</v>
      </c>
      <c r="H37" s="111">
        <v>469</v>
      </c>
      <c r="I37" s="158" t="s">
        <v>1554</v>
      </c>
      <c r="J37" s="158" t="s">
        <v>1605</v>
      </c>
      <c r="K37" s="112" t="s">
        <v>4</v>
      </c>
      <c r="L37" s="112" t="s">
        <v>92</v>
      </c>
      <c r="M37" s="112" t="s">
        <v>836</v>
      </c>
      <c r="N37" s="112" t="s">
        <v>24</v>
      </c>
      <c r="O37" s="112" t="s">
        <v>8</v>
      </c>
      <c r="P37" s="112" t="s">
        <v>11</v>
      </c>
      <c r="Q37" s="112" t="s">
        <v>269</v>
      </c>
      <c r="R37" s="113">
        <f t="shared" ref="R37" si="17">S37+T37+U37</f>
        <v>2500000</v>
      </c>
      <c r="S37" s="114">
        <v>2000000</v>
      </c>
      <c r="T37" s="115"/>
      <c r="U37" s="114">
        <v>500000</v>
      </c>
      <c r="V37" s="116" t="s">
        <v>183</v>
      </c>
      <c r="W37" s="117">
        <f>S37/11150</f>
        <v>179.37219730941703</v>
      </c>
      <c r="X37" s="297">
        <f t="shared" si="16"/>
        <v>157</v>
      </c>
      <c r="Y37" s="297">
        <v>80</v>
      </c>
      <c r="Z37" s="298">
        <v>77</v>
      </c>
    </row>
    <row r="38" spans="3:26" s="121" customFormat="1" ht="51.75" customHeight="1" x14ac:dyDescent="0.25">
      <c r="C38" s="121">
        <v>1</v>
      </c>
      <c r="D38" s="120" t="s">
        <v>1185</v>
      </c>
      <c r="E38" s="108">
        <f t="shared" ref="E38:E40" si="18">E37+1</f>
        <v>25</v>
      </c>
      <c r="F38" s="109">
        <v>1022</v>
      </c>
      <c r="G38" s="110">
        <v>110095</v>
      </c>
      <c r="H38" s="111">
        <v>172</v>
      </c>
      <c r="I38" s="158" t="s">
        <v>1797</v>
      </c>
      <c r="J38" s="158" t="s">
        <v>1605</v>
      </c>
      <c r="K38" s="112" t="s">
        <v>4</v>
      </c>
      <c r="L38" s="112" t="s">
        <v>92</v>
      </c>
      <c r="M38" s="112" t="s">
        <v>95</v>
      </c>
      <c r="N38" s="112" t="s">
        <v>96</v>
      </c>
      <c r="O38" s="112" t="s">
        <v>8</v>
      </c>
      <c r="P38" s="112" t="s">
        <v>8</v>
      </c>
      <c r="Q38" s="112" t="s">
        <v>97</v>
      </c>
      <c r="R38" s="113">
        <f t="shared" si="14"/>
        <v>950000</v>
      </c>
      <c r="S38" s="114">
        <v>950000</v>
      </c>
      <c r="T38" s="115"/>
      <c r="U38" s="115"/>
      <c r="V38" s="116" t="s">
        <v>10</v>
      </c>
      <c r="W38" s="117">
        <f t="shared" si="15"/>
        <v>93.919920909540281</v>
      </c>
      <c r="X38" s="297">
        <f t="shared" si="16"/>
        <v>50</v>
      </c>
      <c r="Y38" s="297">
        <v>24</v>
      </c>
      <c r="Z38" s="298">
        <v>26</v>
      </c>
    </row>
    <row r="39" spans="3:26" s="121" customFormat="1" ht="105" customHeight="1" x14ac:dyDescent="0.25">
      <c r="C39" s="121">
        <v>1</v>
      </c>
      <c r="D39" s="120" t="s">
        <v>23</v>
      </c>
      <c r="E39" s="108">
        <f t="shared" si="18"/>
        <v>26</v>
      </c>
      <c r="F39" s="109">
        <v>11</v>
      </c>
      <c r="G39" s="110">
        <v>211263</v>
      </c>
      <c r="H39" s="111">
        <v>615</v>
      </c>
      <c r="I39" s="158" t="s">
        <v>1815</v>
      </c>
      <c r="J39" s="158" t="s">
        <v>1605</v>
      </c>
      <c r="K39" s="112" t="s">
        <v>4</v>
      </c>
      <c r="L39" s="112" t="s">
        <v>92</v>
      </c>
      <c r="M39" s="112" t="s">
        <v>924</v>
      </c>
      <c r="N39" s="112" t="s">
        <v>34</v>
      </c>
      <c r="O39" s="112" t="s">
        <v>8</v>
      </c>
      <c r="P39" s="112" t="s">
        <v>8</v>
      </c>
      <c r="Q39" s="112" t="s">
        <v>186</v>
      </c>
      <c r="R39" s="113">
        <f t="shared" si="14"/>
        <v>5500000</v>
      </c>
      <c r="S39" s="114">
        <v>5500000</v>
      </c>
      <c r="T39" s="115"/>
      <c r="U39" s="115"/>
      <c r="V39" s="116" t="s">
        <v>10</v>
      </c>
      <c r="W39" s="117">
        <f t="shared" si="15"/>
        <v>543.7469105289174</v>
      </c>
      <c r="X39" s="297">
        <f t="shared" si="16"/>
        <v>1346</v>
      </c>
      <c r="Y39" s="297">
        <v>677</v>
      </c>
      <c r="Z39" s="298">
        <v>669</v>
      </c>
    </row>
    <row r="40" spans="3:26" s="121" customFormat="1" ht="56.25" customHeight="1" x14ac:dyDescent="0.25">
      <c r="C40" s="121">
        <v>1</v>
      </c>
      <c r="D40" s="120" t="s">
        <v>1185</v>
      </c>
      <c r="E40" s="108">
        <f t="shared" si="18"/>
        <v>27</v>
      </c>
      <c r="F40" s="109">
        <v>1411</v>
      </c>
      <c r="G40" s="110">
        <v>263131</v>
      </c>
      <c r="H40" s="111"/>
      <c r="I40" s="158" t="s">
        <v>1846</v>
      </c>
      <c r="J40" s="158" t="s">
        <v>1605</v>
      </c>
      <c r="K40" s="112" t="s">
        <v>4</v>
      </c>
      <c r="L40" s="112" t="s">
        <v>92</v>
      </c>
      <c r="M40" s="112" t="s">
        <v>1214</v>
      </c>
      <c r="N40" s="112" t="s">
        <v>7</v>
      </c>
      <c r="O40" s="112" t="s">
        <v>8</v>
      </c>
      <c r="P40" s="112" t="s">
        <v>8</v>
      </c>
      <c r="Q40" s="112" t="s">
        <v>525</v>
      </c>
      <c r="R40" s="113">
        <f t="shared" si="14"/>
        <v>678000</v>
      </c>
      <c r="S40" s="114">
        <v>678000</v>
      </c>
      <c r="T40" s="115"/>
      <c r="U40" s="114"/>
      <c r="V40" s="116" t="s">
        <v>10</v>
      </c>
      <c r="W40" s="117">
        <f t="shared" si="15"/>
        <v>67.029164607019283</v>
      </c>
      <c r="X40" s="297">
        <f t="shared" si="16"/>
        <v>613</v>
      </c>
      <c r="Y40" s="297">
        <v>326</v>
      </c>
      <c r="Z40" s="298">
        <v>287</v>
      </c>
    </row>
    <row r="41" spans="3:26" ht="53.25" customHeight="1" x14ac:dyDescent="0.25">
      <c r="E41" s="52"/>
      <c r="F41" s="53"/>
      <c r="G41" s="54"/>
      <c r="H41" s="55"/>
      <c r="I41" s="160"/>
      <c r="J41" s="160"/>
      <c r="K41" s="76" t="s">
        <v>828</v>
      </c>
      <c r="L41" s="77"/>
      <c r="M41" s="53"/>
      <c r="N41" s="53"/>
      <c r="O41" s="53"/>
      <c r="P41" s="57"/>
      <c r="Q41" s="57"/>
      <c r="R41" s="58">
        <f>SUM(R42:R43)</f>
        <v>11620000</v>
      </c>
      <c r="S41" s="58">
        <f>SUM(S42:S43)</f>
        <v>11620000</v>
      </c>
      <c r="T41" s="57"/>
      <c r="U41" s="155"/>
      <c r="V41" s="60"/>
      <c r="W41" s="61"/>
      <c r="X41" s="309"/>
      <c r="Y41" s="309"/>
      <c r="Z41" s="310"/>
    </row>
    <row r="42" spans="3:26" s="121" customFormat="1" ht="98.25" customHeight="1" x14ac:dyDescent="0.25">
      <c r="C42" s="121">
        <v>1</v>
      </c>
      <c r="D42" s="120" t="s">
        <v>23</v>
      </c>
      <c r="E42" s="108">
        <f>E40+1</f>
        <v>28</v>
      </c>
      <c r="F42" s="109">
        <v>1157</v>
      </c>
      <c r="G42" s="110">
        <v>246243</v>
      </c>
      <c r="H42" s="111"/>
      <c r="I42" s="158" t="s">
        <v>1848</v>
      </c>
      <c r="J42" s="158" t="s">
        <v>1605</v>
      </c>
      <c r="K42" s="112" t="s">
        <v>4</v>
      </c>
      <c r="L42" s="112" t="s">
        <v>92</v>
      </c>
      <c r="M42" s="112" t="s">
        <v>829</v>
      </c>
      <c r="N42" s="112" t="s">
        <v>24</v>
      </c>
      <c r="O42" s="112" t="s">
        <v>8</v>
      </c>
      <c r="P42" s="112" t="s">
        <v>8</v>
      </c>
      <c r="Q42" s="112" t="s">
        <v>186</v>
      </c>
      <c r="R42" s="113">
        <f t="shared" ref="R42" si="19">S42+T42+U42</f>
        <v>11620000</v>
      </c>
      <c r="S42" s="114">
        <v>11620000</v>
      </c>
      <c r="T42" s="115"/>
      <c r="U42" s="115"/>
      <c r="V42" s="118" t="s">
        <v>830</v>
      </c>
      <c r="W42" s="122">
        <v>1</v>
      </c>
      <c r="X42" s="297">
        <f t="shared" si="16"/>
        <v>912</v>
      </c>
      <c r="Y42" s="297">
        <v>485</v>
      </c>
      <c r="Z42" s="298">
        <v>427</v>
      </c>
    </row>
    <row r="43" spans="3:26" ht="17.25" customHeight="1" x14ac:dyDescent="0.25">
      <c r="E43" s="63"/>
      <c r="F43" s="64"/>
      <c r="G43" s="35"/>
      <c r="H43" s="36"/>
      <c r="I43" s="159"/>
      <c r="J43" s="159"/>
      <c r="K43" s="65"/>
      <c r="L43" s="65"/>
      <c r="M43" s="65"/>
      <c r="N43" s="65"/>
      <c r="O43" s="65"/>
      <c r="P43" s="65"/>
      <c r="Q43" s="65"/>
      <c r="R43" s="66"/>
      <c r="S43" s="67"/>
      <c r="T43" s="68"/>
      <c r="U43" s="68"/>
      <c r="V43" s="72"/>
      <c r="W43" s="74"/>
      <c r="X43" s="311"/>
      <c r="Y43" s="311"/>
      <c r="Z43" s="312"/>
    </row>
    <row r="44" spans="3:26" ht="30.75" customHeight="1" x14ac:dyDescent="0.25">
      <c r="E44" s="52"/>
      <c r="F44" s="53"/>
      <c r="G44" s="54"/>
      <c r="H44" s="55"/>
      <c r="I44" s="160"/>
      <c r="J44" s="160"/>
      <c r="K44" s="76" t="s">
        <v>101</v>
      </c>
      <c r="L44" s="77"/>
      <c r="M44" s="53"/>
      <c r="N44" s="53"/>
      <c r="O44" s="53"/>
      <c r="P44" s="57"/>
      <c r="Q44" s="57"/>
      <c r="R44" s="58">
        <f>SUM(R45:R46)</f>
        <v>22833739.84</v>
      </c>
      <c r="S44" s="58">
        <f>SUM(S45:S46)</f>
        <v>22833739.84</v>
      </c>
      <c r="T44" s="57"/>
      <c r="U44" s="57"/>
      <c r="V44" s="60"/>
      <c r="W44" s="61"/>
      <c r="X44" s="309"/>
      <c r="Y44" s="325"/>
      <c r="Z44" s="326"/>
    </row>
    <row r="45" spans="3:26" s="121" customFormat="1" ht="101.25" customHeight="1" x14ac:dyDescent="0.25">
      <c r="C45" s="121">
        <v>1</v>
      </c>
      <c r="D45" s="120" t="s">
        <v>6</v>
      </c>
      <c r="E45" s="108">
        <f>E42+1</f>
        <v>29</v>
      </c>
      <c r="F45" s="109">
        <v>118</v>
      </c>
      <c r="G45" s="110">
        <v>89870</v>
      </c>
      <c r="H45" s="111">
        <v>31</v>
      </c>
      <c r="I45" s="158" t="s">
        <v>1802</v>
      </c>
      <c r="J45" s="158" t="s">
        <v>1605</v>
      </c>
      <c r="K45" s="112" t="s">
        <v>4</v>
      </c>
      <c r="L45" s="112" t="s">
        <v>22</v>
      </c>
      <c r="M45" s="112" t="s">
        <v>654</v>
      </c>
      <c r="N45" s="112" t="s">
        <v>26</v>
      </c>
      <c r="O45" s="112" t="s">
        <v>8</v>
      </c>
      <c r="P45" s="112" t="s">
        <v>11</v>
      </c>
      <c r="Q45" s="112" t="s">
        <v>186</v>
      </c>
      <c r="R45" s="113">
        <f t="shared" ref="R45" si="20">S45+T45+U45</f>
        <v>22833739.84</v>
      </c>
      <c r="S45" s="114">
        <v>22833739.84</v>
      </c>
      <c r="T45" s="115"/>
      <c r="U45" s="115"/>
      <c r="V45" s="116" t="s">
        <v>103</v>
      </c>
      <c r="W45" s="124">
        <v>1</v>
      </c>
      <c r="X45" s="324">
        <f>Y45+Z45</f>
        <v>2347</v>
      </c>
      <c r="Y45" s="116">
        <v>1124</v>
      </c>
      <c r="Z45" s="116">
        <v>1223</v>
      </c>
    </row>
    <row r="46" spans="3:26" ht="21" customHeight="1" x14ac:dyDescent="0.25">
      <c r="E46" s="63"/>
      <c r="F46" s="64"/>
      <c r="G46" s="35"/>
      <c r="H46" s="36"/>
      <c r="I46" s="159"/>
      <c r="J46" s="159"/>
      <c r="K46" s="65"/>
      <c r="L46" s="65"/>
      <c r="M46" s="65"/>
      <c r="N46" s="65"/>
      <c r="O46" s="65"/>
      <c r="P46" s="65"/>
      <c r="Q46" s="65"/>
      <c r="R46" s="66"/>
      <c r="S46" s="67"/>
      <c r="T46" s="68"/>
      <c r="U46" s="68"/>
      <c r="V46" s="72"/>
      <c r="W46" s="74"/>
      <c r="X46" s="311"/>
      <c r="Y46" s="327"/>
      <c r="Z46" s="328"/>
    </row>
    <row r="47" spans="3:26" ht="27" customHeight="1" x14ac:dyDescent="0.25">
      <c r="E47" s="41"/>
      <c r="F47" s="42"/>
      <c r="G47" s="43"/>
      <c r="H47" s="44"/>
      <c r="I47" s="161"/>
      <c r="J47" s="161"/>
      <c r="K47" s="78" t="s">
        <v>104</v>
      </c>
      <c r="L47" s="79"/>
      <c r="M47" s="42"/>
      <c r="N47" s="42"/>
      <c r="O47" s="42"/>
      <c r="P47" s="46"/>
      <c r="Q47" s="46"/>
      <c r="R47" s="47">
        <f>R48+R53+R77+R90+R85</f>
        <v>111183125.36000001</v>
      </c>
      <c r="S47" s="47">
        <f>S48+S53+S77+S90+S85</f>
        <v>106823463.36000001</v>
      </c>
      <c r="T47" s="47">
        <f>T48+T53+T77+T90+T85</f>
        <v>0</v>
      </c>
      <c r="U47" s="47">
        <f>U48+U53+U77+U90+U85</f>
        <v>4359662</v>
      </c>
      <c r="V47" s="49"/>
      <c r="W47" s="50"/>
      <c r="X47" s="307"/>
      <c r="Y47" s="307"/>
      <c r="Z47" s="308"/>
    </row>
    <row r="48" spans="3:26" ht="51.75" customHeight="1" x14ac:dyDescent="0.25">
      <c r="E48" s="52"/>
      <c r="F48" s="53"/>
      <c r="G48" s="54"/>
      <c r="H48" s="55"/>
      <c r="I48" s="160"/>
      <c r="J48" s="160"/>
      <c r="K48" s="56" t="s">
        <v>5</v>
      </c>
      <c r="L48" s="53"/>
      <c r="M48" s="53"/>
      <c r="N48" s="53"/>
      <c r="O48" s="53"/>
      <c r="P48" s="57"/>
      <c r="Q48" s="57"/>
      <c r="R48" s="58">
        <f>SUM(R49:R52)</f>
        <v>2000000</v>
      </c>
      <c r="S48" s="58">
        <f>SUM(S49:S52)</f>
        <v>2000000</v>
      </c>
      <c r="T48" s="58">
        <f t="shared" ref="T48:U48" si="21">SUM(T49:T52)</f>
        <v>0</v>
      </c>
      <c r="U48" s="58">
        <f t="shared" si="21"/>
        <v>0</v>
      </c>
      <c r="V48" s="60"/>
      <c r="W48" s="61"/>
      <c r="X48" s="309"/>
      <c r="Y48" s="309"/>
      <c r="Z48" s="310"/>
    </row>
    <row r="49" spans="3:26" s="121" customFormat="1" ht="51.75" customHeight="1" x14ac:dyDescent="0.25">
      <c r="C49" s="121">
        <v>1</v>
      </c>
      <c r="D49" s="120" t="s">
        <v>6</v>
      </c>
      <c r="E49" s="108">
        <f>E45+1</f>
        <v>30</v>
      </c>
      <c r="F49" s="109">
        <v>138</v>
      </c>
      <c r="G49" s="110">
        <v>98253</v>
      </c>
      <c r="H49" s="111">
        <v>125</v>
      </c>
      <c r="I49" s="158" t="s">
        <v>1790</v>
      </c>
      <c r="J49" s="158" t="s">
        <v>1605</v>
      </c>
      <c r="K49" s="112" t="s">
        <v>104</v>
      </c>
      <c r="L49" s="112" t="s">
        <v>5</v>
      </c>
      <c r="M49" s="112" t="s">
        <v>105</v>
      </c>
      <c r="N49" s="112" t="s">
        <v>34</v>
      </c>
      <c r="O49" s="112" t="s">
        <v>8</v>
      </c>
      <c r="P49" s="112" t="s">
        <v>8</v>
      </c>
      <c r="Q49" s="112" t="s">
        <v>106</v>
      </c>
      <c r="R49" s="113">
        <f>S49+T49+U49</f>
        <v>800000</v>
      </c>
      <c r="S49" s="114">
        <v>800000</v>
      </c>
      <c r="T49" s="115"/>
      <c r="U49" s="115"/>
      <c r="V49" s="116" t="s">
        <v>10</v>
      </c>
      <c r="W49" s="117">
        <f>S49/10115</f>
        <v>79.090459713297079</v>
      </c>
      <c r="X49" s="297">
        <f>+Y49+Z49</f>
        <v>64</v>
      </c>
      <c r="Y49" s="297">
        <v>30</v>
      </c>
      <c r="Z49" s="298">
        <v>34</v>
      </c>
    </row>
    <row r="50" spans="3:26" s="121" customFormat="1" ht="51.75" customHeight="1" x14ac:dyDescent="0.25">
      <c r="C50" s="121">
        <v>1</v>
      </c>
      <c r="D50" s="120" t="s">
        <v>6</v>
      </c>
      <c r="E50" s="108">
        <f t="shared" ref="E50:E51" si="22">E49+1</f>
        <v>31</v>
      </c>
      <c r="F50" s="109">
        <v>1011</v>
      </c>
      <c r="G50" s="110">
        <v>98336</v>
      </c>
      <c r="H50" s="111">
        <v>126</v>
      </c>
      <c r="I50" s="158" t="s">
        <v>1791</v>
      </c>
      <c r="J50" s="158" t="s">
        <v>1605</v>
      </c>
      <c r="K50" s="112" t="s">
        <v>104</v>
      </c>
      <c r="L50" s="112" t="s">
        <v>5</v>
      </c>
      <c r="M50" s="112" t="s">
        <v>107</v>
      </c>
      <c r="N50" s="112" t="s">
        <v>34</v>
      </c>
      <c r="O50" s="112" t="s">
        <v>8</v>
      </c>
      <c r="P50" s="112" t="s">
        <v>8</v>
      </c>
      <c r="Q50" s="112" t="s">
        <v>106</v>
      </c>
      <c r="R50" s="113">
        <f>S50+T50+U50</f>
        <v>600000</v>
      </c>
      <c r="S50" s="114">
        <v>600000</v>
      </c>
      <c r="T50" s="115"/>
      <c r="U50" s="115"/>
      <c r="V50" s="116" t="s">
        <v>2000</v>
      </c>
      <c r="W50" s="117">
        <v>4</v>
      </c>
      <c r="X50" s="297">
        <f t="shared" ref="X50:X51" si="23">+Y50+Z50</f>
        <v>616</v>
      </c>
      <c r="Y50" s="297">
        <v>317</v>
      </c>
      <c r="Z50" s="298">
        <v>299</v>
      </c>
    </row>
    <row r="51" spans="3:26" s="121" customFormat="1" ht="51.75" customHeight="1" x14ac:dyDescent="0.25">
      <c r="C51" s="121">
        <v>1</v>
      </c>
      <c r="D51" s="120" t="s">
        <v>6</v>
      </c>
      <c r="E51" s="108">
        <f t="shared" si="22"/>
        <v>32</v>
      </c>
      <c r="F51" s="109">
        <v>171</v>
      </c>
      <c r="G51" s="110">
        <v>98423</v>
      </c>
      <c r="H51" s="111"/>
      <c r="I51" s="158" t="s">
        <v>1805</v>
      </c>
      <c r="J51" s="158" t="s">
        <v>1605</v>
      </c>
      <c r="K51" s="112" t="s">
        <v>104</v>
      </c>
      <c r="L51" s="112" t="s">
        <v>5</v>
      </c>
      <c r="M51" s="112" t="s">
        <v>108</v>
      </c>
      <c r="N51" s="112" t="s">
        <v>24</v>
      </c>
      <c r="O51" s="112" t="s">
        <v>8</v>
      </c>
      <c r="P51" s="112" t="s">
        <v>8</v>
      </c>
      <c r="Q51" s="112" t="s">
        <v>181</v>
      </c>
      <c r="R51" s="113">
        <f>S51+T51+U51</f>
        <v>600000</v>
      </c>
      <c r="S51" s="114">
        <v>600000</v>
      </c>
      <c r="T51" s="115"/>
      <c r="U51" s="115"/>
      <c r="V51" s="116" t="s">
        <v>10</v>
      </c>
      <c r="W51" s="117">
        <f>S51/10115</f>
        <v>59.317844784972813</v>
      </c>
      <c r="X51" s="297">
        <f t="shared" si="23"/>
        <v>65</v>
      </c>
      <c r="Y51" s="297">
        <v>40</v>
      </c>
      <c r="Z51" s="298">
        <v>25</v>
      </c>
    </row>
    <row r="52" spans="3:26" ht="19.5" customHeight="1" x14ac:dyDescent="0.25">
      <c r="E52" s="63"/>
      <c r="F52" s="64"/>
      <c r="G52" s="35"/>
      <c r="H52" s="36"/>
      <c r="I52" s="159"/>
      <c r="J52" s="159"/>
      <c r="K52" s="65"/>
      <c r="L52" s="65"/>
      <c r="M52" s="65"/>
      <c r="N52" s="65"/>
      <c r="O52" s="65"/>
      <c r="P52" s="65"/>
      <c r="Q52" s="65"/>
      <c r="R52" s="66"/>
      <c r="S52" s="67"/>
      <c r="T52" s="68"/>
      <c r="U52" s="68"/>
      <c r="V52" s="69"/>
      <c r="W52" s="70"/>
      <c r="X52" s="311"/>
      <c r="Y52" s="311"/>
      <c r="Z52" s="312"/>
    </row>
    <row r="53" spans="3:26" ht="51.75" customHeight="1" x14ac:dyDescent="0.25">
      <c r="E53" s="52"/>
      <c r="F53" s="53"/>
      <c r="G53" s="54"/>
      <c r="H53" s="55"/>
      <c r="I53" s="160"/>
      <c r="J53" s="160"/>
      <c r="K53" s="75" t="s">
        <v>22</v>
      </c>
      <c r="L53" s="53"/>
      <c r="M53" s="53"/>
      <c r="N53" s="53"/>
      <c r="O53" s="53"/>
      <c r="P53" s="57"/>
      <c r="Q53" s="57"/>
      <c r="R53" s="58">
        <f>SUM(R54:R76)</f>
        <v>20192013.120000001</v>
      </c>
      <c r="S53" s="58">
        <f>SUM(S54:S76)</f>
        <v>20192013.120000001</v>
      </c>
      <c r="T53" s="58">
        <f>SUM(T54:T76)</f>
        <v>0</v>
      </c>
      <c r="U53" s="58">
        <f>SUM(U54:U76)</f>
        <v>0</v>
      </c>
      <c r="V53" s="60"/>
      <c r="W53" s="61"/>
      <c r="X53" s="309"/>
      <c r="Y53" s="309"/>
      <c r="Z53" s="310"/>
    </row>
    <row r="54" spans="3:26" s="121" customFormat="1" ht="51.75" customHeight="1" x14ac:dyDescent="0.25">
      <c r="C54" s="121">
        <v>1</v>
      </c>
      <c r="D54" s="120" t="s">
        <v>6</v>
      </c>
      <c r="E54" s="108">
        <f>E51+1</f>
        <v>33</v>
      </c>
      <c r="F54" s="109">
        <v>128</v>
      </c>
      <c r="G54" s="110">
        <v>97724</v>
      </c>
      <c r="H54" s="111">
        <v>119</v>
      </c>
      <c r="I54" s="158" t="s">
        <v>1808</v>
      </c>
      <c r="J54" s="158" t="s">
        <v>1605</v>
      </c>
      <c r="K54" s="112" t="s">
        <v>104</v>
      </c>
      <c r="L54" s="112" t="s">
        <v>22</v>
      </c>
      <c r="M54" s="112" t="s">
        <v>110</v>
      </c>
      <c r="N54" s="112" t="s">
        <v>111</v>
      </c>
      <c r="O54" s="112" t="s">
        <v>8</v>
      </c>
      <c r="P54" s="112" t="s">
        <v>11</v>
      </c>
      <c r="Q54" s="112" t="s">
        <v>112</v>
      </c>
      <c r="R54" s="113">
        <f t="shared" ref="R54:R58" si="24">S54+T54+U54</f>
        <v>1000000</v>
      </c>
      <c r="S54" s="114">
        <v>1000000</v>
      </c>
      <c r="T54" s="115"/>
      <c r="U54" s="115"/>
      <c r="V54" s="116" t="s">
        <v>10</v>
      </c>
      <c r="W54" s="117">
        <f t="shared" ref="W54:W67" si="25">S54/10115</f>
        <v>98.863074641621353</v>
      </c>
      <c r="X54" s="297">
        <f t="shared" ref="X54:X75" si="26">+Y54+Z54</f>
        <v>73</v>
      </c>
      <c r="Y54" s="297">
        <v>44</v>
      </c>
      <c r="Z54" s="298">
        <v>29</v>
      </c>
    </row>
    <row r="55" spans="3:26" s="121" customFormat="1" ht="51.75" customHeight="1" x14ac:dyDescent="0.25">
      <c r="C55" s="121">
        <v>1</v>
      </c>
      <c r="D55" s="120" t="s">
        <v>6</v>
      </c>
      <c r="E55" s="108">
        <f>E54+1</f>
        <v>34</v>
      </c>
      <c r="F55" s="109">
        <v>15</v>
      </c>
      <c r="G55" s="110">
        <v>142420</v>
      </c>
      <c r="H55" s="111">
        <v>270</v>
      </c>
      <c r="I55" s="158" t="s">
        <v>1778</v>
      </c>
      <c r="J55" s="158" t="s">
        <v>1605</v>
      </c>
      <c r="K55" s="112" t="s">
        <v>104</v>
      </c>
      <c r="L55" s="112" t="s">
        <v>22</v>
      </c>
      <c r="M55" s="112" t="s">
        <v>115</v>
      </c>
      <c r="N55" s="112" t="s">
        <v>7</v>
      </c>
      <c r="O55" s="112" t="s">
        <v>8</v>
      </c>
      <c r="P55" s="112" t="s">
        <v>8</v>
      </c>
      <c r="Q55" s="112" t="s">
        <v>116</v>
      </c>
      <c r="R55" s="113">
        <f>S55+T55+U55</f>
        <v>400000</v>
      </c>
      <c r="S55" s="114">
        <v>400000</v>
      </c>
      <c r="T55" s="115"/>
      <c r="U55" s="115"/>
      <c r="V55" s="116" t="s">
        <v>10</v>
      </c>
      <c r="W55" s="117">
        <f>S55/10115</f>
        <v>39.54522985664854</v>
      </c>
      <c r="X55" s="297">
        <f t="shared" si="26"/>
        <v>49</v>
      </c>
      <c r="Y55" s="297">
        <v>26</v>
      </c>
      <c r="Z55" s="298">
        <v>23</v>
      </c>
    </row>
    <row r="56" spans="3:26" s="121" customFormat="1" ht="51.75" customHeight="1" x14ac:dyDescent="0.25">
      <c r="C56" s="121">
        <v>1</v>
      </c>
      <c r="D56" s="120" t="s">
        <v>6</v>
      </c>
      <c r="E56" s="108">
        <f t="shared" ref="E56:E75" si="27">E55+1</f>
        <v>35</v>
      </c>
      <c r="F56" s="109">
        <v>1023</v>
      </c>
      <c r="G56" s="110">
        <v>110145</v>
      </c>
      <c r="H56" s="111">
        <v>173</v>
      </c>
      <c r="I56" s="158" t="s">
        <v>1784</v>
      </c>
      <c r="J56" s="158" t="s">
        <v>1605</v>
      </c>
      <c r="K56" s="112" t="s">
        <v>104</v>
      </c>
      <c r="L56" s="112" t="s">
        <v>22</v>
      </c>
      <c r="M56" s="112" t="s">
        <v>119</v>
      </c>
      <c r="N56" s="112" t="s">
        <v>25</v>
      </c>
      <c r="O56" s="112" t="s">
        <v>8</v>
      </c>
      <c r="P56" s="112" t="s">
        <v>8</v>
      </c>
      <c r="Q56" s="112" t="s">
        <v>120</v>
      </c>
      <c r="R56" s="113">
        <f>S56+T56+U56</f>
        <v>850000</v>
      </c>
      <c r="S56" s="114">
        <v>850000</v>
      </c>
      <c r="T56" s="115"/>
      <c r="U56" s="115"/>
      <c r="V56" s="116" t="s">
        <v>10</v>
      </c>
      <c r="W56" s="117">
        <f>S56/10115</f>
        <v>84.033613445378151</v>
      </c>
      <c r="X56" s="297">
        <f t="shared" si="26"/>
        <v>37</v>
      </c>
      <c r="Y56" s="297">
        <v>22</v>
      </c>
      <c r="Z56" s="298">
        <v>15</v>
      </c>
    </row>
    <row r="57" spans="3:26" s="121" customFormat="1" ht="51.75" customHeight="1" x14ac:dyDescent="0.25">
      <c r="C57" s="121">
        <v>1</v>
      </c>
      <c r="D57" s="120" t="s">
        <v>6</v>
      </c>
      <c r="E57" s="108">
        <f t="shared" si="27"/>
        <v>36</v>
      </c>
      <c r="F57" s="109">
        <v>1024</v>
      </c>
      <c r="G57" s="110">
        <v>110178</v>
      </c>
      <c r="H57" s="111">
        <v>174</v>
      </c>
      <c r="I57" s="158" t="s">
        <v>1785</v>
      </c>
      <c r="J57" s="158" t="s">
        <v>1605</v>
      </c>
      <c r="K57" s="112" t="s">
        <v>104</v>
      </c>
      <c r="L57" s="112" t="s">
        <v>22</v>
      </c>
      <c r="M57" s="112" t="s">
        <v>121</v>
      </c>
      <c r="N57" s="112" t="s">
        <v>25</v>
      </c>
      <c r="O57" s="112" t="s">
        <v>8</v>
      </c>
      <c r="P57" s="112" t="s">
        <v>8</v>
      </c>
      <c r="Q57" s="112" t="s">
        <v>120</v>
      </c>
      <c r="R57" s="113">
        <f>S57+T57+U57</f>
        <v>1100000</v>
      </c>
      <c r="S57" s="114">
        <v>1100000</v>
      </c>
      <c r="T57" s="115"/>
      <c r="U57" s="115"/>
      <c r="V57" s="116" t="s">
        <v>10</v>
      </c>
      <c r="W57" s="117">
        <f>S57/10115</f>
        <v>108.7493821057835</v>
      </c>
      <c r="X57" s="297">
        <f t="shared" si="26"/>
        <v>1131</v>
      </c>
      <c r="Y57" s="297">
        <v>556</v>
      </c>
      <c r="Z57" s="298">
        <v>575</v>
      </c>
    </row>
    <row r="58" spans="3:26" s="121" customFormat="1" ht="51.75" customHeight="1" x14ac:dyDescent="0.25">
      <c r="C58" s="121">
        <v>1</v>
      </c>
      <c r="D58" s="120" t="s">
        <v>6</v>
      </c>
      <c r="E58" s="108">
        <f t="shared" si="27"/>
        <v>37</v>
      </c>
      <c r="F58" s="109">
        <v>1008</v>
      </c>
      <c r="G58" s="110">
        <v>92752</v>
      </c>
      <c r="H58" s="111">
        <v>74</v>
      </c>
      <c r="I58" s="158" t="s">
        <v>1801</v>
      </c>
      <c r="J58" s="158" t="s">
        <v>1605</v>
      </c>
      <c r="K58" s="112" t="s">
        <v>104</v>
      </c>
      <c r="L58" s="112" t="s">
        <v>22</v>
      </c>
      <c r="M58" s="112" t="s">
        <v>123</v>
      </c>
      <c r="N58" s="112" t="s">
        <v>25</v>
      </c>
      <c r="O58" s="112" t="s">
        <v>8</v>
      </c>
      <c r="P58" s="112" t="s">
        <v>11</v>
      </c>
      <c r="Q58" s="112" t="s">
        <v>122</v>
      </c>
      <c r="R58" s="113">
        <f t="shared" si="24"/>
        <v>1165570.76</v>
      </c>
      <c r="S58" s="114">
        <v>1165570.76</v>
      </c>
      <c r="T58" s="115"/>
      <c r="U58" s="115"/>
      <c r="V58" s="116" t="s">
        <v>10</v>
      </c>
      <c r="W58" s="117">
        <f t="shared" si="25"/>
        <v>115.23190904597134</v>
      </c>
      <c r="X58" s="297">
        <f t="shared" si="26"/>
        <v>52</v>
      </c>
      <c r="Y58" s="297">
        <v>33</v>
      </c>
      <c r="Z58" s="298">
        <v>19</v>
      </c>
    </row>
    <row r="59" spans="3:26" s="121" customFormat="1" ht="51.75" customHeight="1" x14ac:dyDescent="0.25">
      <c r="C59" s="121">
        <v>1</v>
      </c>
      <c r="D59" s="120" t="s">
        <v>6</v>
      </c>
      <c r="E59" s="108">
        <f t="shared" si="27"/>
        <v>38</v>
      </c>
      <c r="F59" s="109">
        <v>18</v>
      </c>
      <c r="G59" s="110">
        <v>224731</v>
      </c>
      <c r="H59" s="111"/>
      <c r="I59" s="158" t="s">
        <v>1837</v>
      </c>
      <c r="J59" s="158" t="s">
        <v>1605</v>
      </c>
      <c r="K59" s="112" t="s">
        <v>104</v>
      </c>
      <c r="L59" s="112" t="s">
        <v>22</v>
      </c>
      <c r="M59" s="112" t="s">
        <v>127</v>
      </c>
      <c r="N59" s="112" t="s">
        <v>25</v>
      </c>
      <c r="O59" s="112" t="s">
        <v>8</v>
      </c>
      <c r="P59" s="112" t="s">
        <v>8</v>
      </c>
      <c r="Q59" s="112" t="s">
        <v>128</v>
      </c>
      <c r="R59" s="113">
        <f>S59+T59+U59</f>
        <v>852139.42</v>
      </c>
      <c r="S59" s="114">
        <v>852139.42</v>
      </c>
      <c r="T59" s="115"/>
      <c r="U59" s="115"/>
      <c r="V59" s="116" t="s">
        <v>10</v>
      </c>
      <c r="W59" s="117">
        <f>S59/10115</f>
        <v>84.245123084527933</v>
      </c>
      <c r="X59" s="297">
        <f t="shared" si="26"/>
        <v>49</v>
      </c>
      <c r="Y59" s="297">
        <v>25</v>
      </c>
      <c r="Z59" s="298">
        <v>24</v>
      </c>
    </row>
    <row r="60" spans="3:26" s="121" customFormat="1" ht="51.75" customHeight="1" x14ac:dyDescent="0.25">
      <c r="C60" s="121">
        <v>1</v>
      </c>
      <c r="D60" s="120" t="s">
        <v>6</v>
      </c>
      <c r="E60" s="108">
        <f t="shared" si="27"/>
        <v>39</v>
      </c>
      <c r="F60" s="109">
        <v>1001</v>
      </c>
      <c r="G60" s="110">
        <v>96883</v>
      </c>
      <c r="H60" s="111">
        <v>116</v>
      </c>
      <c r="I60" s="158" t="s">
        <v>1807</v>
      </c>
      <c r="J60" s="158" t="s">
        <v>1605</v>
      </c>
      <c r="K60" s="112" t="s">
        <v>104</v>
      </c>
      <c r="L60" s="112" t="s">
        <v>22</v>
      </c>
      <c r="M60" s="112" t="s">
        <v>129</v>
      </c>
      <c r="N60" s="112" t="s">
        <v>34</v>
      </c>
      <c r="O60" s="112" t="s">
        <v>8</v>
      </c>
      <c r="P60" s="112" t="s">
        <v>8</v>
      </c>
      <c r="Q60" s="112" t="s">
        <v>130</v>
      </c>
      <c r="R60" s="113">
        <f>S60+T60+U60</f>
        <v>1000000</v>
      </c>
      <c r="S60" s="114">
        <v>1000000</v>
      </c>
      <c r="T60" s="115"/>
      <c r="U60" s="115"/>
      <c r="V60" s="116" t="s">
        <v>10</v>
      </c>
      <c r="W60" s="117">
        <f>S60/10115</f>
        <v>98.863074641621353</v>
      </c>
      <c r="X60" s="297">
        <f t="shared" si="26"/>
        <v>85</v>
      </c>
      <c r="Y60" s="297">
        <v>43</v>
      </c>
      <c r="Z60" s="298">
        <v>42</v>
      </c>
    </row>
    <row r="61" spans="3:26" s="121" customFormat="1" ht="51.75" customHeight="1" x14ac:dyDescent="0.25">
      <c r="C61" s="121">
        <v>1</v>
      </c>
      <c r="D61" s="120" t="s">
        <v>6</v>
      </c>
      <c r="E61" s="108">
        <f t="shared" si="27"/>
        <v>40</v>
      </c>
      <c r="F61" s="109">
        <v>1025</v>
      </c>
      <c r="G61" s="110">
        <v>110195</v>
      </c>
      <c r="H61" s="111">
        <v>175</v>
      </c>
      <c r="I61" s="158" t="s">
        <v>1786</v>
      </c>
      <c r="J61" s="158" t="s">
        <v>1605</v>
      </c>
      <c r="K61" s="112" t="s">
        <v>104</v>
      </c>
      <c r="L61" s="112" t="s">
        <v>22</v>
      </c>
      <c r="M61" s="112" t="s">
        <v>131</v>
      </c>
      <c r="N61" s="112" t="s">
        <v>96</v>
      </c>
      <c r="O61" s="112" t="s">
        <v>8</v>
      </c>
      <c r="P61" s="112" t="s">
        <v>8</v>
      </c>
      <c r="Q61" s="112" t="s">
        <v>132</v>
      </c>
      <c r="R61" s="113">
        <f>S61+T61+U61</f>
        <v>850000</v>
      </c>
      <c r="S61" s="114">
        <v>850000</v>
      </c>
      <c r="T61" s="115"/>
      <c r="U61" s="115"/>
      <c r="V61" s="116" t="s">
        <v>10</v>
      </c>
      <c r="W61" s="117">
        <f>S61/10115</f>
        <v>84.033613445378151</v>
      </c>
      <c r="X61" s="297">
        <f t="shared" si="26"/>
        <v>89</v>
      </c>
      <c r="Y61" s="297">
        <v>51</v>
      </c>
      <c r="Z61" s="298">
        <v>38</v>
      </c>
    </row>
    <row r="62" spans="3:26" s="121" customFormat="1" ht="51.75" customHeight="1" x14ac:dyDescent="0.25">
      <c r="C62" s="121">
        <v>1</v>
      </c>
      <c r="D62" s="120" t="s">
        <v>6</v>
      </c>
      <c r="E62" s="108">
        <f t="shared" si="27"/>
        <v>41</v>
      </c>
      <c r="F62" s="109">
        <v>1026</v>
      </c>
      <c r="G62" s="110">
        <v>127050</v>
      </c>
      <c r="H62" s="111">
        <v>259</v>
      </c>
      <c r="I62" s="158" t="s">
        <v>1783</v>
      </c>
      <c r="J62" s="158" t="s">
        <v>1605</v>
      </c>
      <c r="K62" s="112" t="s">
        <v>104</v>
      </c>
      <c r="L62" s="112" t="s">
        <v>22</v>
      </c>
      <c r="M62" s="112" t="s">
        <v>134</v>
      </c>
      <c r="N62" s="112" t="s">
        <v>96</v>
      </c>
      <c r="O62" s="112" t="s">
        <v>11</v>
      </c>
      <c r="P62" s="112" t="s">
        <v>11</v>
      </c>
      <c r="Q62" s="112" t="s">
        <v>133</v>
      </c>
      <c r="R62" s="113">
        <f t="shared" ref="R62:R67" si="28">S62+T62+U62</f>
        <v>327829.18</v>
      </c>
      <c r="S62" s="114">
        <v>327829.18</v>
      </c>
      <c r="T62" s="115"/>
      <c r="U62" s="115"/>
      <c r="V62" s="116" t="s">
        <v>10</v>
      </c>
      <c r="W62" s="117">
        <f t="shared" si="25"/>
        <v>32.410200692041521</v>
      </c>
      <c r="X62" s="297">
        <f t="shared" si="26"/>
        <v>66</v>
      </c>
      <c r="Y62" s="297">
        <v>35</v>
      </c>
      <c r="Z62" s="298">
        <v>31</v>
      </c>
    </row>
    <row r="63" spans="3:26" s="121" customFormat="1" ht="51.75" customHeight="1" x14ac:dyDescent="0.25">
      <c r="C63" s="121">
        <v>1</v>
      </c>
      <c r="D63" s="120" t="s">
        <v>6</v>
      </c>
      <c r="E63" s="108">
        <f t="shared" si="27"/>
        <v>42</v>
      </c>
      <c r="F63" s="109">
        <v>1009</v>
      </c>
      <c r="G63" s="110">
        <v>97342</v>
      </c>
      <c r="H63" s="111">
        <v>117</v>
      </c>
      <c r="I63" s="158" t="s">
        <v>1796</v>
      </c>
      <c r="J63" s="158" t="s">
        <v>1605</v>
      </c>
      <c r="K63" s="112" t="s">
        <v>104</v>
      </c>
      <c r="L63" s="112" t="s">
        <v>22</v>
      </c>
      <c r="M63" s="112" t="s">
        <v>137</v>
      </c>
      <c r="N63" s="112" t="s">
        <v>26</v>
      </c>
      <c r="O63" s="112" t="s">
        <v>8</v>
      </c>
      <c r="P63" s="112" t="s">
        <v>8</v>
      </c>
      <c r="Q63" s="112" t="s">
        <v>136</v>
      </c>
      <c r="R63" s="113">
        <f t="shared" si="28"/>
        <v>432185.1</v>
      </c>
      <c r="S63" s="114">
        <v>432185.1</v>
      </c>
      <c r="T63" s="115"/>
      <c r="U63" s="115"/>
      <c r="V63" s="116" t="s">
        <v>10</v>
      </c>
      <c r="W63" s="117">
        <f t="shared" si="25"/>
        <v>42.727147800296585</v>
      </c>
      <c r="X63" s="297">
        <f t="shared" si="26"/>
        <v>212</v>
      </c>
      <c r="Y63" s="297">
        <v>109</v>
      </c>
      <c r="Z63" s="298">
        <v>103</v>
      </c>
    </row>
    <row r="64" spans="3:26" s="121" customFormat="1" ht="51.75" customHeight="1" x14ac:dyDescent="0.25">
      <c r="C64" s="121">
        <v>1</v>
      </c>
      <c r="D64" s="120" t="s">
        <v>6</v>
      </c>
      <c r="E64" s="108">
        <f t="shared" si="27"/>
        <v>43</v>
      </c>
      <c r="F64" s="109">
        <v>1012</v>
      </c>
      <c r="G64" s="110">
        <v>98742</v>
      </c>
      <c r="H64" s="111">
        <v>130</v>
      </c>
      <c r="I64" s="158" t="s">
        <v>1795</v>
      </c>
      <c r="J64" s="158" t="s">
        <v>1605</v>
      </c>
      <c r="K64" s="112" t="s">
        <v>104</v>
      </c>
      <c r="L64" s="112" t="s">
        <v>22</v>
      </c>
      <c r="M64" s="112" t="s">
        <v>139</v>
      </c>
      <c r="N64" s="112" t="s">
        <v>57</v>
      </c>
      <c r="O64" s="112" t="s">
        <v>8</v>
      </c>
      <c r="P64" s="112" t="s">
        <v>8</v>
      </c>
      <c r="Q64" s="112" t="s">
        <v>140</v>
      </c>
      <c r="R64" s="113">
        <f>S64+T64+U64</f>
        <v>1000000</v>
      </c>
      <c r="S64" s="114">
        <v>1000000</v>
      </c>
      <c r="T64" s="115"/>
      <c r="U64" s="115"/>
      <c r="V64" s="116" t="s">
        <v>10</v>
      </c>
      <c r="W64" s="117">
        <f>S64/10115</f>
        <v>98.863074641621353</v>
      </c>
      <c r="X64" s="297">
        <f t="shared" si="26"/>
        <v>35</v>
      </c>
      <c r="Y64" s="297">
        <v>19</v>
      </c>
      <c r="Z64" s="298">
        <v>16</v>
      </c>
    </row>
    <row r="65" spans="3:26" s="121" customFormat="1" ht="51.75" customHeight="1" x14ac:dyDescent="0.25">
      <c r="C65" s="121">
        <v>1</v>
      </c>
      <c r="D65" s="120" t="s">
        <v>6</v>
      </c>
      <c r="E65" s="108">
        <f t="shared" si="27"/>
        <v>44</v>
      </c>
      <c r="F65" s="109">
        <v>1027</v>
      </c>
      <c r="G65" s="110">
        <v>111096</v>
      </c>
      <c r="H65" s="111">
        <v>179</v>
      </c>
      <c r="I65" s="158" t="s">
        <v>1781</v>
      </c>
      <c r="J65" s="158" t="s">
        <v>1605</v>
      </c>
      <c r="K65" s="112" t="s">
        <v>104</v>
      </c>
      <c r="L65" s="112" t="s">
        <v>22</v>
      </c>
      <c r="M65" s="112" t="s">
        <v>141</v>
      </c>
      <c r="N65" s="112" t="s">
        <v>34</v>
      </c>
      <c r="O65" s="112" t="s">
        <v>8</v>
      </c>
      <c r="P65" s="112" t="s">
        <v>8</v>
      </c>
      <c r="Q65" s="112" t="s">
        <v>142</v>
      </c>
      <c r="R65" s="113">
        <f>S65+T65+U65</f>
        <v>900000</v>
      </c>
      <c r="S65" s="114">
        <v>900000</v>
      </c>
      <c r="T65" s="115"/>
      <c r="U65" s="115"/>
      <c r="V65" s="116" t="s">
        <v>10</v>
      </c>
      <c r="W65" s="117">
        <f>S65/10115</f>
        <v>88.976767177459223</v>
      </c>
      <c r="X65" s="297">
        <f t="shared" si="26"/>
        <v>51</v>
      </c>
      <c r="Y65" s="297">
        <v>25</v>
      </c>
      <c r="Z65" s="298">
        <v>26</v>
      </c>
    </row>
    <row r="66" spans="3:26" s="121" customFormat="1" ht="51.75" customHeight="1" x14ac:dyDescent="0.25">
      <c r="C66" s="121">
        <v>1</v>
      </c>
      <c r="D66" s="120" t="s">
        <v>6</v>
      </c>
      <c r="E66" s="108">
        <f t="shared" si="27"/>
        <v>45</v>
      </c>
      <c r="F66" s="109">
        <v>180</v>
      </c>
      <c r="G66" s="110">
        <v>91258</v>
      </c>
      <c r="H66" s="111">
        <v>54</v>
      </c>
      <c r="I66" s="158" t="s">
        <v>1800</v>
      </c>
      <c r="J66" s="158" t="s">
        <v>1605</v>
      </c>
      <c r="K66" s="112" t="s">
        <v>104</v>
      </c>
      <c r="L66" s="112" t="s">
        <v>22</v>
      </c>
      <c r="M66" s="112" t="s">
        <v>143</v>
      </c>
      <c r="N66" s="112" t="s">
        <v>29</v>
      </c>
      <c r="O66" s="112" t="s">
        <v>8</v>
      </c>
      <c r="P66" s="112" t="s">
        <v>8</v>
      </c>
      <c r="Q66" s="112" t="s">
        <v>144</v>
      </c>
      <c r="R66" s="113">
        <f t="shared" si="28"/>
        <v>1500000</v>
      </c>
      <c r="S66" s="114">
        <v>1500000</v>
      </c>
      <c r="T66" s="115"/>
      <c r="U66" s="115"/>
      <c r="V66" s="116" t="s">
        <v>10</v>
      </c>
      <c r="W66" s="117">
        <f t="shared" si="25"/>
        <v>148.29461196243204</v>
      </c>
      <c r="X66" s="297">
        <f t="shared" si="26"/>
        <v>37</v>
      </c>
      <c r="Y66" s="297">
        <v>23</v>
      </c>
      <c r="Z66" s="298">
        <v>14</v>
      </c>
    </row>
    <row r="67" spans="3:26" s="121" customFormat="1" ht="51.75" customHeight="1" x14ac:dyDescent="0.25">
      <c r="C67" s="121">
        <v>1</v>
      </c>
      <c r="D67" s="120" t="s">
        <v>6</v>
      </c>
      <c r="E67" s="108">
        <f t="shared" si="27"/>
        <v>46</v>
      </c>
      <c r="F67" s="109">
        <v>1029</v>
      </c>
      <c r="G67" s="110">
        <v>110201</v>
      </c>
      <c r="H67" s="111">
        <v>176</v>
      </c>
      <c r="I67" s="158" t="s">
        <v>1789</v>
      </c>
      <c r="J67" s="158" t="s">
        <v>1605</v>
      </c>
      <c r="K67" s="112" t="s">
        <v>104</v>
      </c>
      <c r="L67" s="112" t="s">
        <v>22</v>
      </c>
      <c r="M67" s="112" t="s">
        <v>146</v>
      </c>
      <c r="N67" s="112" t="s">
        <v>96</v>
      </c>
      <c r="O67" s="112" t="s">
        <v>8</v>
      </c>
      <c r="P67" s="112" t="s">
        <v>8</v>
      </c>
      <c r="Q67" s="112" t="s">
        <v>147</v>
      </c>
      <c r="R67" s="113">
        <f t="shared" si="28"/>
        <v>750000</v>
      </c>
      <c r="S67" s="114">
        <v>750000</v>
      </c>
      <c r="T67" s="115"/>
      <c r="U67" s="115"/>
      <c r="V67" s="116" t="s">
        <v>10</v>
      </c>
      <c r="W67" s="117">
        <f t="shared" si="25"/>
        <v>74.147305981216022</v>
      </c>
      <c r="X67" s="297">
        <f t="shared" si="26"/>
        <v>30</v>
      </c>
      <c r="Y67" s="297">
        <v>13</v>
      </c>
      <c r="Z67" s="298">
        <v>17</v>
      </c>
    </row>
    <row r="68" spans="3:26" s="121" customFormat="1" ht="51.75" customHeight="1" x14ac:dyDescent="0.25">
      <c r="C68" s="121">
        <v>1</v>
      </c>
      <c r="D68" s="120" t="s">
        <v>6</v>
      </c>
      <c r="E68" s="108">
        <f t="shared" si="27"/>
        <v>47</v>
      </c>
      <c r="F68" s="109">
        <v>1003</v>
      </c>
      <c r="G68" s="110">
        <v>249813</v>
      </c>
      <c r="H68" s="111"/>
      <c r="I68" s="158" t="s">
        <v>1829</v>
      </c>
      <c r="J68" s="158" t="s">
        <v>1605</v>
      </c>
      <c r="K68" s="112" t="s">
        <v>104</v>
      </c>
      <c r="L68" s="112" t="s">
        <v>22</v>
      </c>
      <c r="M68" s="112" t="s">
        <v>148</v>
      </c>
      <c r="N68" s="112" t="s">
        <v>96</v>
      </c>
      <c r="O68" s="112" t="s">
        <v>8</v>
      </c>
      <c r="P68" s="112" t="s">
        <v>8</v>
      </c>
      <c r="Q68" s="112" t="s">
        <v>149</v>
      </c>
      <c r="R68" s="113">
        <f>S68+T68+U68</f>
        <v>1000000</v>
      </c>
      <c r="S68" s="114">
        <v>1000000</v>
      </c>
      <c r="T68" s="115"/>
      <c r="U68" s="115"/>
      <c r="V68" s="116" t="s">
        <v>10</v>
      </c>
      <c r="W68" s="117">
        <f>S68/10115</f>
        <v>98.863074641621353</v>
      </c>
      <c r="X68" s="297">
        <f t="shared" si="26"/>
        <v>90</v>
      </c>
      <c r="Y68" s="297">
        <v>40</v>
      </c>
      <c r="Z68" s="298">
        <v>50</v>
      </c>
    </row>
    <row r="69" spans="3:26" s="121" customFormat="1" ht="51.75" customHeight="1" x14ac:dyDescent="0.25">
      <c r="C69" s="121">
        <v>1</v>
      </c>
      <c r="D69" s="120" t="s">
        <v>6</v>
      </c>
      <c r="E69" s="108">
        <f t="shared" si="27"/>
        <v>48</v>
      </c>
      <c r="F69" s="109">
        <v>1013</v>
      </c>
      <c r="G69" s="110">
        <v>98439</v>
      </c>
      <c r="H69" s="111">
        <v>128</v>
      </c>
      <c r="I69" s="158" t="s">
        <v>1806</v>
      </c>
      <c r="J69" s="158" t="s">
        <v>1605</v>
      </c>
      <c r="K69" s="112" t="s">
        <v>104</v>
      </c>
      <c r="L69" s="112" t="s">
        <v>22</v>
      </c>
      <c r="M69" s="112" t="s">
        <v>155</v>
      </c>
      <c r="N69" s="112" t="s">
        <v>96</v>
      </c>
      <c r="O69" s="112" t="s">
        <v>8</v>
      </c>
      <c r="P69" s="112" t="s">
        <v>8</v>
      </c>
      <c r="Q69" s="112" t="s">
        <v>154</v>
      </c>
      <c r="R69" s="113">
        <f>S69+T69+U69</f>
        <v>1250000</v>
      </c>
      <c r="S69" s="114">
        <v>1250000</v>
      </c>
      <c r="T69" s="115"/>
      <c r="U69" s="115"/>
      <c r="V69" s="116" t="s">
        <v>10</v>
      </c>
      <c r="W69" s="117">
        <f>S69/10115</f>
        <v>123.5788433020267</v>
      </c>
      <c r="X69" s="297">
        <f t="shared" si="26"/>
        <v>82</v>
      </c>
      <c r="Y69" s="297">
        <v>45</v>
      </c>
      <c r="Z69" s="298">
        <v>37</v>
      </c>
    </row>
    <row r="70" spans="3:26" s="121" customFormat="1" ht="51.75" customHeight="1" x14ac:dyDescent="0.25">
      <c r="C70" s="121">
        <v>1</v>
      </c>
      <c r="D70" s="120" t="s">
        <v>6</v>
      </c>
      <c r="E70" s="108">
        <f t="shared" si="27"/>
        <v>49</v>
      </c>
      <c r="F70" s="109">
        <v>51</v>
      </c>
      <c r="G70" s="110">
        <v>90225</v>
      </c>
      <c r="H70" s="111">
        <v>35</v>
      </c>
      <c r="I70" s="158" t="s">
        <v>1798</v>
      </c>
      <c r="J70" s="158" t="s">
        <v>1605</v>
      </c>
      <c r="K70" s="112" t="s">
        <v>4</v>
      </c>
      <c r="L70" s="112" t="s">
        <v>22</v>
      </c>
      <c r="M70" s="112" t="s">
        <v>161</v>
      </c>
      <c r="N70" s="112" t="s">
        <v>34</v>
      </c>
      <c r="O70" s="112" t="s">
        <v>8</v>
      </c>
      <c r="P70" s="112" t="s">
        <v>8</v>
      </c>
      <c r="Q70" s="112" t="s">
        <v>45</v>
      </c>
      <c r="R70" s="113">
        <f>S70+T70+U70</f>
        <v>1000000</v>
      </c>
      <c r="S70" s="114">
        <v>1000000</v>
      </c>
      <c r="T70" s="115"/>
      <c r="U70" s="115"/>
      <c r="V70" s="116" t="s">
        <v>10</v>
      </c>
      <c r="W70" s="117">
        <f>S70/10115</f>
        <v>98.863074641621353</v>
      </c>
      <c r="X70" s="297">
        <f t="shared" si="26"/>
        <v>45</v>
      </c>
      <c r="Y70" s="297">
        <v>30</v>
      </c>
      <c r="Z70" s="298">
        <v>15</v>
      </c>
    </row>
    <row r="71" spans="3:26" s="121" customFormat="1" ht="51.75" customHeight="1" x14ac:dyDescent="0.25">
      <c r="C71" s="121">
        <v>1</v>
      </c>
      <c r="D71" s="120" t="s">
        <v>6</v>
      </c>
      <c r="E71" s="108">
        <f t="shared" si="27"/>
        <v>50</v>
      </c>
      <c r="F71" s="109">
        <v>1052</v>
      </c>
      <c r="G71" s="110">
        <v>162104</v>
      </c>
      <c r="H71" s="111">
        <v>381</v>
      </c>
      <c r="I71" s="158" t="s">
        <v>1821</v>
      </c>
      <c r="J71" s="158" t="s">
        <v>1605</v>
      </c>
      <c r="K71" s="112" t="s">
        <v>104</v>
      </c>
      <c r="L71" s="112" t="s">
        <v>22</v>
      </c>
      <c r="M71" s="112" t="s">
        <v>163</v>
      </c>
      <c r="N71" s="112" t="s">
        <v>96</v>
      </c>
      <c r="O71" s="112" t="s">
        <v>8</v>
      </c>
      <c r="P71" s="112" t="s">
        <v>8</v>
      </c>
      <c r="Q71" s="112" t="s">
        <v>164</v>
      </c>
      <c r="R71" s="113">
        <f t="shared" ref="R71:R75" si="29">S71+T71+U71</f>
        <v>1000000</v>
      </c>
      <c r="S71" s="114">
        <v>1000000</v>
      </c>
      <c r="T71" s="115"/>
      <c r="U71" s="115"/>
      <c r="V71" s="116" t="s">
        <v>10</v>
      </c>
      <c r="W71" s="117">
        <f t="shared" ref="W71:W75" si="30">S71/10115</f>
        <v>98.863074641621353</v>
      </c>
      <c r="X71" s="297">
        <f>+Y71+Z71</f>
        <v>199</v>
      </c>
      <c r="Y71" s="297">
        <v>105</v>
      </c>
      <c r="Z71" s="298">
        <v>94</v>
      </c>
    </row>
    <row r="72" spans="3:26" s="121" customFormat="1" ht="69.75" customHeight="1" x14ac:dyDescent="0.25">
      <c r="C72" s="121">
        <v>1</v>
      </c>
      <c r="D72" s="120" t="s">
        <v>6</v>
      </c>
      <c r="E72" s="108">
        <f t="shared" si="27"/>
        <v>51</v>
      </c>
      <c r="F72" s="109">
        <v>85</v>
      </c>
      <c r="G72" s="110">
        <v>176265</v>
      </c>
      <c r="H72" s="111">
        <v>422</v>
      </c>
      <c r="I72" s="158" t="s">
        <v>1818</v>
      </c>
      <c r="J72" s="158" t="s">
        <v>1605</v>
      </c>
      <c r="K72" s="112" t="s">
        <v>104</v>
      </c>
      <c r="L72" s="112" t="s">
        <v>22</v>
      </c>
      <c r="M72" s="112" t="s">
        <v>165</v>
      </c>
      <c r="N72" s="112" t="s">
        <v>34</v>
      </c>
      <c r="O72" s="112" t="s">
        <v>11</v>
      </c>
      <c r="P72" s="112" t="s">
        <v>8</v>
      </c>
      <c r="Q72" s="112" t="s">
        <v>166</v>
      </c>
      <c r="R72" s="113">
        <f>S72+T72+U72</f>
        <v>650000</v>
      </c>
      <c r="S72" s="114">
        <v>650000</v>
      </c>
      <c r="T72" s="115"/>
      <c r="U72" s="115"/>
      <c r="V72" s="116" t="s">
        <v>10</v>
      </c>
      <c r="W72" s="117">
        <f>S72/10115</f>
        <v>64.260998517053878</v>
      </c>
      <c r="X72" s="297">
        <f t="shared" si="26"/>
        <v>36</v>
      </c>
      <c r="Y72" s="297">
        <v>18</v>
      </c>
      <c r="Z72" s="298">
        <v>18</v>
      </c>
    </row>
    <row r="73" spans="3:26" s="121" customFormat="1" ht="51.75" customHeight="1" x14ac:dyDescent="0.25">
      <c r="C73" s="121">
        <v>1</v>
      </c>
      <c r="D73" s="120" t="s">
        <v>6</v>
      </c>
      <c r="E73" s="108">
        <f t="shared" si="27"/>
        <v>52</v>
      </c>
      <c r="F73" s="109">
        <v>94</v>
      </c>
      <c r="G73" s="110">
        <v>90970</v>
      </c>
      <c r="H73" s="111">
        <v>51</v>
      </c>
      <c r="I73" s="158" t="s">
        <v>1804</v>
      </c>
      <c r="J73" s="158" t="s">
        <v>1605</v>
      </c>
      <c r="K73" s="112" t="s">
        <v>104</v>
      </c>
      <c r="L73" s="112" t="s">
        <v>22</v>
      </c>
      <c r="M73" s="112" t="s">
        <v>167</v>
      </c>
      <c r="N73" s="112" t="s">
        <v>34</v>
      </c>
      <c r="O73" s="112" t="s">
        <v>8</v>
      </c>
      <c r="P73" s="112" t="s">
        <v>8</v>
      </c>
      <c r="Q73" s="112" t="s">
        <v>168</v>
      </c>
      <c r="R73" s="113">
        <f>S73+T73+U73</f>
        <v>1200000</v>
      </c>
      <c r="S73" s="114">
        <v>1200000</v>
      </c>
      <c r="T73" s="115"/>
      <c r="U73" s="115"/>
      <c r="V73" s="116" t="s">
        <v>10</v>
      </c>
      <c r="W73" s="117">
        <f>S73/10115</f>
        <v>118.63568956994563</v>
      </c>
      <c r="X73" s="297">
        <f t="shared" si="26"/>
        <v>60</v>
      </c>
      <c r="Y73" s="297">
        <v>18</v>
      </c>
      <c r="Z73" s="298">
        <v>42</v>
      </c>
    </row>
    <row r="74" spans="3:26" s="121" customFormat="1" ht="51.75" customHeight="1" x14ac:dyDescent="0.25">
      <c r="C74" s="121">
        <v>1</v>
      </c>
      <c r="D74" s="120" t="s">
        <v>6</v>
      </c>
      <c r="E74" s="108">
        <f t="shared" si="27"/>
        <v>53</v>
      </c>
      <c r="F74" s="109">
        <v>1038</v>
      </c>
      <c r="G74" s="110">
        <v>155707</v>
      </c>
      <c r="H74" s="111">
        <v>276</v>
      </c>
      <c r="I74" s="158" t="s">
        <v>1822</v>
      </c>
      <c r="J74" s="158" t="s">
        <v>1605</v>
      </c>
      <c r="K74" s="112" t="s">
        <v>104</v>
      </c>
      <c r="L74" s="112" t="s">
        <v>22</v>
      </c>
      <c r="M74" s="112" t="s">
        <v>170</v>
      </c>
      <c r="N74" s="112" t="s">
        <v>13</v>
      </c>
      <c r="O74" s="112" t="s">
        <v>8</v>
      </c>
      <c r="P74" s="112" t="s">
        <v>8</v>
      </c>
      <c r="Q74" s="112" t="s">
        <v>88</v>
      </c>
      <c r="R74" s="113">
        <f t="shared" si="29"/>
        <v>1160349.3799999999</v>
      </c>
      <c r="S74" s="114">
        <v>1160349.3799999999</v>
      </c>
      <c r="T74" s="115"/>
      <c r="U74" s="115"/>
      <c r="V74" s="116" t="s">
        <v>10</v>
      </c>
      <c r="W74" s="117">
        <f t="shared" si="30"/>
        <v>114.71570736529905</v>
      </c>
      <c r="X74" s="297">
        <f t="shared" si="26"/>
        <v>108</v>
      </c>
      <c r="Y74" s="297">
        <v>57</v>
      </c>
      <c r="Z74" s="298">
        <v>51</v>
      </c>
    </row>
    <row r="75" spans="3:26" s="121" customFormat="1" ht="51.75" customHeight="1" x14ac:dyDescent="0.25">
      <c r="C75" s="121">
        <v>1</v>
      </c>
      <c r="D75" s="120" t="s">
        <v>6</v>
      </c>
      <c r="E75" s="108">
        <f t="shared" si="27"/>
        <v>54</v>
      </c>
      <c r="F75" s="109">
        <v>238</v>
      </c>
      <c r="G75" s="110">
        <v>154212</v>
      </c>
      <c r="H75" s="111">
        <v>272</v>
      </c>
      <c r="I75" s="158" t="s">
        <v>1820</v>
      </c>
      <c r="J75" s="158" t="s">
        <v>1605</v>
      </c>
      <c r="K75" s="112" t="s">
        <v>104</v>
      </c>
      <c r="L75" s="112" t="s">
        <v>22</v>
      </c>
      <c r="M75" s="112" t="s">
        <v>126</v>
      </c>
      <c r="N75" s="112" t="s">
        <v>96</v>
      </c>
      <c r="O75" s="112" t="s">
        <v>11</v>
      </c>
      <c r="P75" s="112" t="s">
        <v>8</v>
      </c>
      <c r="Q75" s="112" t="s">
        <v>171</v>
      </c>
      <c r="R75" s="113">
        <f t="shared" si="29"/>
        <v>803939.28</v>
      </c>
      <c r="S75" s="114">
        <v>803939.28</v>
      </c>
      <c r="T75" s="115"/>
      <c r="U75" s="115"/>
      <c r="V75" s="116" t="s">
        <v>10</v>
      </c>
      <c r="W75" s="117">
        <f t="shared" si="30"/>
        <v>79.479909045971326</v>
      </c>
      <c r="X75" s="297">
        <f t="shared" si="26"/>
        <v>149</v>
      </c>
      <c r="Y75" s="297">
        <v>76</v>
      </c>
      <c r="Z75" s="298">
        <v>73</v>
      </c>
    </row>
    <row r="76" spans="3:26" ht="17.25" customHeight="1" x14ac:dyDescent="0.25">
      <c r="E76" s="63"/>
      <c r="F76" s="64"/>
      <c r="G76" s="35"/>
      <c r="H76" s="36"/>
      <c r="I76" s="159"/>
      <c r="J76" s="159"/>
      <c r="K76" s="65"/>
      <c r="L76" s="65"/>
      <c r="M76" s="65"/>
      <c r="N76" s="65"/>
      <c r="O76" s="65"/>
      <c r="P76" s="65"/>
      <c r="Q76" s="65"/>
      <c r="R76" s="66"/>
      <c r="S76" s="67"/>
      <c r="T76" s="68"/>
      <c r="U76" s="68"/>
      <c r="V76" s="69"/>
      <c r="W76" s="70"/>
      <c r="X76" s="311"/>
      <c r="Y76" s="311"/>
      <c r="Z76" s="312"/>
    </row>
    <row r="77" spans="3:26" ht="34.5" customHeight="1" x14ac:dyDescent="0.25">
      <c r="E77" s="52"/>
      <c r="F77" s="53"/>
      <c r="G77" s="54"/>
      <c r="H77" s="55"/>
      <c r="I77" s="160"/>
      <c r="J77" s="160"/>
      <c r="K77" s="76" t="s">
        <v>92</v>
      </c>
      <c r="L77" s="53"/>
      <c r="M77" s="53"/>
      <c r="N77" s="53"/>
      <c r="O77" s="53"/>
      <c r="P77" s="57"/>
      <c r="Q77" s="57"/>
      <c r="R77" s="58">
        <f>SUM(R78:R84)</f>
        <v>8609662</v>
      </c>
      <c r="S77" s="58">
        <f>SUM(S78:S84)</f>
        <v>4250000</v>
      </c>
      <c r="T77" s="58">
        <f t="shared" ref="T77:U77" si="31">SUM(T78:T84)</f>
        <v>0</v>
      </c>
      <c r="U77" s="58">
        <f t="shared" si="31"/>
        <v>4359662</v>
      </c>
      <c r="V77" s="60"/>
      <c r="W77" s="61"/>
      <c r="X77" s="309"/>
      <c r="Y77" s="309"/>
      <c r="Z77" s="310"/>
    </row>
    <row r="78" spans="3:26" s="121" customFormat="1" ht="51.75" customHeight="1" x14ac:dyDescent="0.25">
      <c r="C78" s="121">
        <v>1</v>
      </c>
      <c r="D78" s="120" t="s">
        <v>6</v>
      </c>
      <c r="E78" s="108">
        <f>E75+1</f>
        <v>55</v>
      </c>
      <c r="F78" s="109">
        <v>1014</v>
      </c>
      <c r="G78" s="157">
        <v>97750</v>
      </c>
      <c r="H78" s="111">
        <v>121</v>
      </c>
      <c r="I78" s="158" t="s">
        <v>1809</v>
      </c>
      <c r="J78" s="158" t="s">
        <v>1605</v>
      </c>
      <c r="K78" s="112" t="s">
        <v>104</v>
      </c>
      <c r="L78" s="112" t="s">
        <v>92</v>
      </c>
      <c r="M78" s="112" t="s">
        <v>172</v>
      </c>
      <c r="N78" s="112" t="s">
        <v>96</v>
      </c>
      <c r="O78" s="112" t="s">
        <v>8</v>
      </c>
      <c r="P78" s="112" t="s">
        <v>8</v>
      </c>
      <c r="Q78" s="112" t="s">
        <v>173</v>
      </c>
      <c r="R78" s="113">
        <f>S78+T78+U78</f>
        <v>1000000</v>
      </c>
      <c r="S78" s="114">
        <v>1000000</v>
      </c>
      <c r="T78" s="115"/>
      <c r="U78" s="115"/>
      <c r="V78" s="116" t="s">
        <v>10</v>
      </c>
      <c r="W78" s="117">
        <f>S78/10115</f>
        <v>98.863074641621353</v>
      </c>
      <c r="X78" s="297">
        <f t="shared" ref="X78:X83" si="32">+Y78+Z78</f>
        <v>49</v>
      </c>
      <c r="Y78" s="297">
        <v>21</v>
      </c>
      <c r="Z78" s="298">
        <v>28</v>
      </c>
    </row>
    <row r="79" spans="3:26" s="121" customFormat="1" ht="51.75" customHeight="1" x14ac:dyDescent="0.25">
      <c r="C79" s="121">
        <v>1</v>
      </c>
      <c r="D79" s="120" t="s">
        <v>6</v>
      </c>
      <c r="E79" s="108">
        <f>E78+1</f>
        <v>56</v>
      </c>
      <c r="F79" s="109">
        <v>167</v>
      </c>
      <c r="G79" s="110">
        <v>249911</v>
      </c>
      <c r="H79" s="111"/>
      <c r="I79" s="158" t="s">
        <v>1832</v>
      </c>
      <c r="J79" s="158" t="s">
        <v>1605</v>
      </c>
      <c r="K79" s="112" t="s">
        <v>104</v>
      </c>
      <c r="L79" s="112" t="s">
        <v>22</v>
      </c>
      <c r="M79" s="112" t="s">
        <v>176</v>
      </c>
      <c r="N79" s="112" t="s">
        <v>26</v>
      </c>
      <c r="O79" s="112" t="s">
        <v>8</v>
      </c>
      <c r="P79" s="112" t="s">
        <v>8</v>
      </c>
      <c r="Q79" s="112" t="s">
        <v>177</v>
      </c>
      <c r="R79" s="113">
        <f>S79+T79+U79</f>
        <v>1450000</v>
      </c>
      <c r="S79" s="114">
        <v>1450000</v>
      </c>
      <c r="T79" s="115"/>
      <c r="U79" s="115"/>
      <c r="V79" s="116" t="s">
        <v>10</v>
      </c>
      <c r="W79" s="117">
        <f>S79/10115</f>
        <v>143.35145823035097</v>
      </c>
      <c r="X79" s="297">
        <f t="shared" si="32"/>
        <v>69</v>
      </c>
      <c r="Y79" s="297">
        <v>38</v>
      </c>
      <c r="Z79" s="298">
        <v>31</v>
      </c>
    </row>
    <row r="80" spans="3:26" s="121" customFormat="1" ht="51.75" customHeight="1" x14ac:dyDescent="0.25">
      <c r="C80" s="121">
        <v>1</v>
      </c>
      <c r="D80" s="120" t="s">
        <v>6</v>
      </c>
      <c r="E80" s="108">
        <f t="shared" ref="E80" si="33">E79+1</f>
        <v>57</v>
      </c>
      <c r="F80" s="109">
        <v>1015</v>
      </c>
      <c r="G80" s="110">
        <v>97777</v>
      </c>
      <c r="H80" s="111">
        <v>123</v>
      </c>
      <c r="I80" s="158" t="s">
        <v>1811</v>
      </c>
      <c r="J80" s="158" t="s">
        <v>1605</v>
      </c>
      <c r="K80" s="112" t="s">
        <v>104</v>
      </c>
      <c r="L80" s="112" t="s">
        <v>92</v>
      </c>
      <c r="M80" s="112" t="s">
        <v>178</v>
      </c>
      <c r="N80" s="112" t="s">
        <v>96</v>
      </c>
      <c r="O80" s="112" t="s">
        <v>8</v>
      </c>
      <c r="P80" s="112" t="s">
        <v>8</v>
      </c>
      <c r="Q80" s="112" t="s">
        <v>179</v>
      </c>
      <c r="R80" s="113">
        <f>S80+T80+U80</f>
        <v>1000000</v>
      </c>
      <c r="S80" s="114">
        <v>1000000</v>
      </c>
      <c r="T80" s="115"/>
      <c r="U80" s="115"/>
      <c r="V80" s="116" t="s">
        <v>10</v>
      </c>
      <c r="W80" s="117">
        <f>S80/10115</f>
        <v>98.863074641621353</v>
      </c>
      <c r="X80" s="297">
        <f t="shared" si="32"/>
        <v>64</v>
      </c>
      <c r="Y80" s="297">
        <v>35</v>
      </c>
      <c r="Z80" s="298">
        <v>29</v>
      </c>
    </row>
    <row r="81" spans="3:26" s="121" customFormat="1" ht="51.75" customHeight="1" x14ac:dyDescent="0.25">
      <c r="C81" s="121">
        <v>1</v>
      </c>
      <c r="D81" s="120" t="s">
        <v>6</v>
      </c>
      <c r="E81" s="108">
        <f t="shared" ref="E81:E83" si="34">E80+1</f>
        <v>58</v>
      </c>
      <c r="F81" s="109">
        <v>1030</v>
      </c>
      <c r="G81" s="110">
        <v>110254</v>
      </c>
      <c r="H81" s="111">
        <v>177</v>
      </c>
      <c r="I81" s="158" t="s">
        <v>1782</v>
      </c>
      <c r="J81" s="158" t="s">
        <v>1605</v>
      </c>
      <c r="K81" s="112" t="s">
        <v>104</v>
      </c>
      <c r="L81" s="112" t="s">
        <v>92</v>
      </c>
      <c r="M81" s="112" t="s">
        <v>180</v>
      </c>
      <c r="N81" s="112" t="s">
        <v>96</v>
      </c>
      <c r="O81" s="112" t="s">
        <v>11</v>
      </c>
      <c r="P81" s="112" t="s">
        <v>11</v>
      </c>
      <c r="Q81" s="112" t="s">
        <v>109</v>
      </c>
      <c r="R81" s="113">
        <f t="shared" ref="R81:R83" si="35">S81+T81+U81</f>
        <v>800000</v>
      </c>
      <c r="S81" s="114">
        <v>800000</v>
      </c>
      <c r="T81" s="115"/>
      <c r="U81" s="115"/>
      <c r="V81" s="116" t="s">
        <v>10</v>
      </c>
      <c r="W81" s="117">
        <f t="shared" ref="W81" si="36">S81/10115</f>
        <v>79.090459713297079</v>
      </c>
      <c r="X81" s="297">
        <f t="shared" si="32"/>
        <v>56</v>
      </c>
      <c r="Y81" s="297">
        <v>30</v>
      </c>
      <c r="Z81" s="298">
        <v>26</v>
      </c>
    </row>
    <row r="82" spans="3:26" s="121" customFormat="1" ht="51.75" customHeight="1" x14ac:dyDescent="0.25">
      <c r="C82" s="121">
        <v>1</v>
      </c>
      <c r="D82" s="120" t="s">
        <v>6</v>
      </c>
      <c r="E82" s="108">
        <f t="shared" si="34"/>
        <v>59</v>
      </c>
      <c r="F82" s="109" t="s">
        <v>1104</v>
      </c>
      <c r="G82" s="110">
        <v>263009</v>
      </c>
      <c r="H82" s="111"/>
      <c r="I82" s="158" t="s">
        <v>1845</v>
      </c>
      <c r="J82" s="158" t="s">
        <v>1605</v>
      </c>
      <c r="K82" s="112" t="s">
        <v>104</v>
      </c>
      <c r="L82" s="112" t="s">
        <v>92</v>
      </c>
      <c r="M82" s="112" t="s">
        <v>1105</v>
      </c>
      <c r="N82" s="112" t="s">
        <v>24</v>
      </c>
      <c r="O82" s="112" t="s">
        <v>8</v>
      </c>
      <c r="P82" s="112" t="s">
        <v>11</v>
      </c>
      <c r="Q82" s="112" t="s">
        <v>465</v>
      </c>
      <c r="R82" s="113">
        <f t="shared" si="35"/>
        <v>4000000</v>
      </c>
      <c r="S82" s="114">
        <v>0</v>
      </c>
      <c r="T82" s="115"/>
      <c r="U82" s="114">
        <v>4000000</v>
      </c>
      <c r="V82" s="116" t="s">
        <v>10</v>
      </c>
      <c r="W82" s="117">
        <f t="shared" ref="W82:W83" si="37">S82/10115</f>
        <v>0</v>
      </c>
      <c r="X82" s="297">
        <f t="shared" si="32"/>
        <v>258</v>
      </c>
      <c r="Y82" s="69">
        <v>224</v>
      </c>
      <c r="Z82" s="71">
        <v>34</v>
      </c>
    </row>
    <row r="83" spans="3:26" s="121" customFormat="1" ht="51.75" customHeight="1" x14ac:dyDescent="0.25">
      <c r="C83" s="121">
        <v>1</v>
      </c>
      <c r="D83" s="120" t="s">
        <v>6</v>
      </c>
      <c r="E83" s="108">
        <f t="shared" si="34"/>
        <v>60</v>
      </c>
      <c r="F83" s="109" t="s">
        <v>1111</v>
      </c>
      <c r="G83" s="110">
        <v>263161</v>
      </c>
      <c r="H83" s="111"/>
      <c r="I83" s="158" t="s">
        <v>1844</v>
      </c>
      <c r="J83" s="158" t="s">
        <v>1605</v>
      </c>
      <c r="K83" s="112" t="s">
        <v>104</v>
      </c>
      <c r="L83" s="112" t="s">
        <v>92</v>
      </c>
      <c r="M83" s="112" t="s">
        <v>1106</v>
      </c>
      <c r="N83" s="112" t="s">
        <v>111</v>
      </c>
      <c r="O83" s="112" t="s">
        <v>8</v>
      </c>
      <c r="P83" s="112" t="s">
        <v>11</v>
      </c>
      <c r="Q83" s="112" t="s">
        <v>453</v>
      </c>
      <c r="R83" s="113">
        <f t="shared" si="35"/>
        <v>359662</v>
      </c>
      <c r="S83" s="114">
        <v>0</v>
      </c>
      <c r="T83" s="115"/>
      <c r="U83" s="114">
        <v>359662</v>
      </c>
      <c r="V83" s="116" t="s">
        <v>10</v>
      </c>
      <c r="W83" s="117">
        <f t="shared" si="37"/>
        <v>0</v>
      </c>
      <c r="X83" s="297">
        <f t="shared" si="32"/>
        <v>316</v>
      </c>
      <c r="Y83" s="297">
        <v>134</v>
      </c>
      <c r="Z83" s="298">
        <v>182</v>
      </c>
    </row>
    <row r="84" spans="3:26" ht="17.25" customHeight="1" x14ac:dyDescent="0.25">
      <c r="E84" s="63"/>
      <c r="F84" s="64"/>
      <c r="G84" s="35"/>
      <c r="H84" s="36"/>
      <c r="I84" s="159"/>
      <c r="J84" s="159"/>
      <c r="K84" s="65"/>
      <c r="L84" s="65"/>
      <c r="M84" s="65"/>
      <c r="N84" s="65"/>
      <c r="O84" s="65"/>
      <c r="P84" s="65"/>
      <c r="Q84" s="65"/>
      <c r="R84" s="66"/>
      <c r="S84" s="67"/>
      <c r="T84" s="68"/>
      <c r="U84" s="68"/>
      <c r="V84" s="69"/>
      <c r="W84" s="70"/>
      <c r="X84" s="311"/>
      <c r="Y84" s="311"/>
      <c r="Z84" s="312"/>
    </row>
    <row r="85" spans="3:26" ht="30" customHeight="1" x14ac:dyDescent="0.25">
      <c r="E85" s="52"/>
      <c r="F85" s="53"/>
      <c r="G85" s="54"/>
      <c r="H85" s="55"/>
      <c r="I85" s="160"/>
      <c r="J85" s="160"/>
      <c r="K85" s="76" t="s">
        <v>184</v>
      </c>
      <c r="L85" s="53"/>
      <c r="M85" s="53"/>
      <c r="N85" s="53"/>
      <c r="O85" s="53"/>
      <c r="P85" s="57"/>
      <c r="Q85" s="57"/>
      <c r="R85" s="58">
        <f>SUM(R86:R89)</f>
        <v>20441095.240000002</v>
      </c>
      <c r="S85" s="58">
        <f>SUM(S86:S89)</f>
        <v>20441095.240000002</v>
      </c>
      <c r="T85" s="58">
        <f t="shared" ref="T85:U85" si="38">SUM(T86:T89)</f>
        <v>0</v>
      </c>
      <c r="U85" s="58">
        <f t="shared" si="38"/>
        <v>0</v>
      </c>
      <c r="V85" s="60"/>
      <c r="W85" s="61"/>
      <c r="X85" s="309"/>
      <c r="Y85" s="309"/>
      <c r="Z85" s="310"/>
    </row>
    <row r="86" spans="3:26" s="121" customFormat="1" ht="72.75" customHeight="1" x14ac:dyDescent="0.25">
      <c r="C86" s="121">
        <v>1</v>
      </c>
      <c r="D86" s="120" t="s">
        <v>6</v>
      </c>
      <c r="E86" s="108">
        <f>E83+1</f>
        <v>61</v>
      </c>
      <c r="F86" s="109">
        <v>1074</v>
      </c>
      <c r="G86" s="110">
        <v>162038</v>
      </c>
      <c r="H86" s="111">
        <v>377</v>
      </c>
      <c r="I86" s="158" t="s">
        <v>1819</v>
      </c>
      <c r="J86" s="158" t="s">
        <v>1605</v>
      </c>
      <c r="K86" s="112" t="s">
        <v>104</v>
      </c>
      <c r="L86" s="112" t="s">
        <v>92</v>
      </c>
      <c r="M86" s="112" t="s">
        <v>835</v>
      </c>
      <c r="N86" s="112" t="s">
        <v>57</v>
      </c>
      <c r="O86" s="112" t="s">
        <v>8</v>
      </c>
      <c r="P86" s="112" t="s">
        <v>8</v>
      </c>
      <c r="Q86" s="112" t="s">
        <v>100</v>
      </c>
      <c r="R86" s="113">
        <f t="shared" ref="R86:R88" si="39">S86+T86+U86</f>
        <v>6071215.2000000002</v>
      </c>
      <c r="S86" s="114">
        <v>6071215.2000000002</v>
      </c>
      <c r="T86" s="115"/>
      <c r="U86" s="115"/>
      <c r="V86" s="116" t="s">
        <v>183</v>
      </c>
      <c r="W86" s="117" t="s">
        <v>1997</v>
      </c>
      <c r="X86" s="297">
        <f t="shared" ref="X86:X88" si="40">+Y86+Z86</f>
        <v>229</v>
      </c>
      <c r="Y86" s="297">
        <v>119</v>
      </c>
      <c r="Z86" s="298">
        <v>110</v>
      </c>
    </row>
    <row r="87" spans="3:26" s="121" customFormat="1" ht="72.75" customHeight="1" x14ac:dyDescent="0.25">
      <c r="C87" s="121">
        <v>1</v>
      </c>
      <c r="D87" s="120" t="s">
        <v>6</v>
      </c>
      <c r="E87" s="108">
        <f>E86+1</f>
        <v>62</v>
      </c>
      <c r="F87" s="109">
        <v>1075</v>
      </c>
      <c r="G87" s="110">
        <v>162998</v>
      </c>
      <c r="H87" s="111">
        <v>393</v>
      </c>
      <c r="I87" s="158" t="s">
        <v>1827</v>
      </c>
      <c r="J87" s="158" t="s">
        <v>1605</v>
      </c>
      <c r="K87" s="112" t="s">
        <v>104</v>
      </c>
      <c r="L87" s="112" t="s">
        <v>92</v>
      </c>
      <c r="M87" s="112" t="s">
        <v>185</v>
      </c>
      <c r="N87" s="112" t="s">
        <v>57</v>
      </c>
      <c r="O87" s="112" t="s">
        <v>8</v>
      </c>
      <c r="P87" s="112" t="s">
        <v>8</v>
      </c>
      <c r="Q87" s="112" t="s">
        <v>186</v>
      </c>
      <c r="R87" s="113">
        <f t="shared" si="39"/>
        <v>7369880.04</v>
      </c>
      <c r="S87" s="114">
        <v>7369880.04</v>
      </c>
      <c r="T87" s="115"/>
      <c r="U87" s="115"/>
      <c r="V87" s="116" t="s">
        <v>183</v>
      </c>
      <c r="W87" s="117" t="s">
        <v>1998</v>
      </c>
      <c r="X87" s="297">
        <f t="shared" si="40"/>
        <v>71</v>
      </c>
      <c r="Y87" s="297">
        <v>39</v>
      </c>
      <c r="Z87" s="298">
        <v>32</v>
      </c>
    </row>
    <row r="88" spans="3:26" s="121" customFormat="1" ht="108.75" customHeight="1" x14ac:dyDescent="0.25">
      <c r="C88" s="121">
        <v>1</v>
      </c>
      <c r="D88" s="120" t="s">
        <v>23</v>
      </c>
      <c r="E88" s="108">
        <f>E87+1</f>
        <v>63</v>
      </c>
      <c r="F88" s="109">
        <v>1146</v>
      </c>
      <c r="G88" s="110">
        <v>248136</v>
      </c>
      <c r="H88" s="111"/>
      <c r="I88" s="158" t="s">
        <v>1847</v>
      </c>
      <c r="J88" s="158" t="s">
        <v>1605</v>
      </c>
      <c r="K88" s="112" t="s">
        <v>104</v>
      </c>
      <c r="L88" s="112" t="s">
        <v>92</v>
      </c>
      <c r="M88" s="112" t="s">
        <v>915</v>
      </c>
      <c r="N88" s="112" t="s">
        <v>24</v>
      </c>
      <c r="O88" s="112" t="s">
        <v>8</v>
      </c>
      <c r="P88" s="112" t="s">
        <v>11</v>
      </c>
      <c r="Q88" s="112" t="s">
        <v>186</v>
      </c>
      <c r="R88" s="113">
        <f t="shared" si="39"/>
        <v>7000000</v>
      </c>
      <c r="S88" s="114">
        <v>7000000</v>
      </c>
      <c r="T88" s="115"/>
      <c r="U88" s="115"/>
      <c r="V88" s="116" t="s">
        <v>183</v>
      </c>
      <c r="W88" s="117" t="s">
        <v>1999</v>
      </c>
      <c r="X88" s="297">
        <f t="shared" si="40"/>
        <v>861</v>
      </c>
      <c r="Y88" s="297">
        <v>441</v>
      </c>
      <c r="Z88" s="298">
        <v>420</v>
      </c>
    </row>
    <row r="89" spans="3:26" ht="18.75" customHeight="1" x14ac:dyDescent="0.25">
      <c r="E89" s="63"/>
      <c r="F89" s="64"/>
      <c r="G89" s="35"/>
      <c r="H89" s="36"/>
      <c r="I89" s="159"/>
      <c r="J89" s="159"/>
      <c r="K89" s="65"/>
      <c r="L89" s="65"/>
      <c r="M89" s="65"/>
      <c r="N89" s="65"/>
      <c r="O89" s="65"/>
      <c r="P89" s="65"/>
      <c r="Q89" s="65"/>
      <c r="R89" s="66"/>
      <c r="S89" s="67"/>
      <c r="T89" s="68"/>
      <c r="U89" s="68"/>
      <c r="V89" s="69"/>
      <c r="W89" s="70"/>
      <c r="X89" s="311"/>
      <c r="Y89" s="311"/>
      <c r="Z89" s="312"/>
    </row>
    <row r="90" spans="3:26" ht="51.75" customHeight="1" x14ac:dyDescent="0.25">
      <c r="E90" s="52"/>
      <c r="F90" s="53"/>
      <c r="G90" s="54"/>
      <c r="H90" s="55"/>
      <c r="I90" s="160"/>
      <c r="J90" s="160"/>
      <c r="K90" s="76" t="s">
        <v>187</v>
      </c>
      <c r="L90" s="53"/>
      <c r="M90" s="53"/>
      <c r="N90" s="53"/>
      <c r="O90" s="53"/>
      <c r="P90" s="57"/>
      <c r="Q90" s="57"/>
      <c r="R90" s="58">
        <f>SUM(R91:R96)</f>
        <v>59940355</v>
      </c>
      <c r="S90" s="58">
        <f>SUM(S91:S96)</f>
        <v>59940355</v>
      </c>
      <c r="T90" s="58">
        <f t="shared" ref="T90:U90" si="41">SUM(T91:T96)</f>
        <v>0</v>
      </c>
      <c r="U90" s="58">
        <f t="shared" si="41"/>
        <v>0</v>
      </c>
      <c r="V90" s="60"/>
      <c r="W90" s="61"/>
      <c r="X90" s="309"/>
      <c r="Y90" s="309"/>
      <c r="Z90" s="310"/>
    </row>
    <row r="91" spans="3:26" s="121" customFormat="1" ht="51.75" customHeight="1" x14ac:dyDescent="0.25">
      <c r="C91" s="121">
        <v>1</v>
      </c>
      <c r="D91" s="120" t="s">
        <v>23</v>
      </c>
      <c r="E91" s="108">
        <f>E88+1</f>
        <v>64</v>
      </c>
      <c r="F91" s="109">
        <v>248</v>
      </c>
      <c r="G91" s="110">
        <v>246367</v>
      </c>
      <c r="H91" s="111"/>
      <c r="I91" s="158" t="s">
        <v>1836</v>
      </c>
      <c r="J91" s="158" t="s">
        <v>1605</v>
      </c>
      <c r="K91" s="112" t="s">
        <v>104</v>
      </c>
      <c r="L91" s="112" t="s">
        <v>92</v>
      </c>
      <c r="M91" s="112" t="s">
        <v>188</v>
      </c>
      <c r="N91" s="112" t="s">
        <v>34</v>
      </c>
      <c r="O91" s="112" t="s">
        <v>8</v>
      </c>
      <c r="P91" s="112" t="s">
        <v>8</v>
      </c>
      <c r="Q91" s="112" t="s">
        <v>189</v>
      </c>
      <c r="R91" s="113">
        <f t="shared" ref="R91:R95" si="42">S91+T91+U91</f>
        <v>17730355</v>
      </c>
      <c r="S91" s="114">
        <v>17730355</v>
      </c>
      <c r="T91" s="115"/>
      <c r="U91" s="115"/>
      <c r="V91" s="116" t="s">
        <v>103</v>
      </c>
      <c r="W91" s="117">
        <v>1</v>
      </c>
      <c r="X91" s="297">
        <f>+Y91+Z91</f>
        <v>779</v>
      </c>
      <c r="Y91" s="297">
        <v>402</v>
      </c>
      <c r="Z91" s="298">
        <v>377</v>
      </c>
    </row>
    <row r="92" spans="3:26" s="121" customFormat="1" ht="70.5" customHeight="1" x14ac:dyDescent="0.25">
      <c r="C92" s="121">
        <v>1</v>
      </c>
      <c r="D92" s="120" t="s">
        <v>23</v>
      </c>
      <c r="E92" s="108">
        <f>E91+1</f>
        <v>65</v>
      </c>
      <c r="F92" s="109">
        <v>1147</v>
      </c>
      <c r="G92" s="110">
        <v>246166</v>
      </c>
      <c r="H92" s="111"/>
      <c r="I92" s="158" t="s">
        <v>1842</v>
      </c>
      <c r="J92" s="158" t="s">
        <v>1605</v>
      </c>
      <c r="K92" s="112" t="s">
        <v>104</v>
      </c>
      <c r="L92" s="112" t="s">
        <v>92</v>
      </c>
      <c r="M92" s="112" t="s">
        <v>831</v>
      </c>
      <c r="N92" s="112" t="s">
        <v>24</v>
      </c>
      <c r="O92" s="112" t="s">
        <v>8</v>
      </c>
      <c r="P92" s="112" t="s">
        <v>11</v>
      </c>
      <c r="Q92" s="112" t="s">
        <v>186</v>
      </c>
      <c r="R92" s="113">
        <f t="shared" si="42"/>
        <v>21350000</v>
      </c>
      <c r="S92" s="114">
        <v>21350000</v>
      </c>
      <c r="T92" s="115"/>
      <c r="U92" s="115"/>
      <c r="V92" s="116" t="s">
        <v>103</v>
      </c>
      <c r="W92" s="117">
        <v>1</v>
      </c>
      <c r="X92" s="297">
        <f t="shared" ref="X92:X95" si="43">+Y92+Z92</f>
        <v>5983</v>
      </c>
      <c r="Y92" s="297">
        <v>3180</v>
      </c>
      <c r="Z92" s="298">
        <v>2803</v>
      </c>
    </row>
    <row r="93" spans="3:26" s="121" customFormat="1" ht="70.5" customHeight="1" x14ac:dyDescent="0.25">
      <c r="C93" s="121">
        <v>1</v>
      </c>
      <c r="D93" s="120" t="s">
        <v>23</v>
      </c>
      <c r="E93" s="108">
        <f t="shared" ref="E93:E95" si="44">E92+1</f>
        <v>66</v>
      </c>
      <c r="F93" s="109">
        <v>1148</v>
      </c>
      <c r="G93" s="110">
        <v>246428</v>
      </c>
      <c r="H93" s="111"/>
      <c r="I93" s="158" t="s">
        <v>1834</v>
      </c>
      <c r="J93" s="158" t="s">
        <v>1605</v>
      </c>
      <c r="K93" s="112" t="s">
        <v>104</v>
      </c>
      <c r="L93" s="112" t="s">
        <v>92</v>
      </c>
      <c r="M93" s="112" t="s">
        <v>832</v>
      </c>
      <c r="N93" s="112" t="s">
        <v>24</v>
      </c>
      <c r="O93" s="112" t="s">
        <v>8</v>
      </c>
      <c r="P93" s="112" t="s">
        <v>11</v>
      </c>
      <c r="Q93" s="112" t="s">
        <v>186</v>
      </c>
      <c r="R93" s="113">
        <f t="shared" si="42"/>
        <v>5670000</v>
      </c>
      <c r="S93" s="114">
        <v>5670000</v>
      </c>
      <c r="T93" s="115"/>
      <c r="U93" s="115"/>
      <c r="V93" s="116" t="s">
        <v>103</v>
      </c>
      <c r="W93" s="117">
        <v>1</v>
      </c>
      <c r="X93" s="297">
        <f t="shared" si="43"/>
        <v>3611</v>
      </c>
      <c r="Y93" s="297">
        <v>1829</v>
      </c>
      <c r="Z93" s="298">
        <v>1782</v>
      </c>
    </row>
    <row r="94" spans="3:26" s="121" customFormat="1" ht="70.5" customHeight="1" x14ac:dyDescent="0.25">
      <c r="C94" s="121">
        <v>1</v>
      </c>
      <c r="D94" s="120" t="s">
        <v>23</v>
      </c>
      <c r="E94" s="108">
        <f t="shared" si="44"/>
        <v>67</v>
      </c>
      <c r="F94" s="109">
        <v>1149</v>
      </c>
      <c r="G94" s="110">
        <v>246823</v>
      </c>
      <c r="H94" s="111"/>
      <c r="I94" s="158" t="s">
        <v>1835</v>
      </c>
      <c r="J94" s="158" t="s">
        <v>1605</v>
      </c>
      <c r="K94" s="112" t="s">
        <v>104</v>
      </c>
      <c r="L94" s="112" t="s">
        <v>92</v>
      </c>
      <c r="M94" s="112" t="s">
        <v>833</v>
      </c>
      <c r="N94" s="112" t="s">
        <v>34</v>
      </c>
      <c r="O94" s="112" t="s">
        <v>8</v>
      </c>
      <c r="P94" s="112" t="s">
        <v>8</v>
      </c>
      <c r="Q94" s="112" t="s">
        <v>186</v>
      </c>
      <c r="R94" s="113">
        <f t="shared" si="42"/>
        <v>9940000</v>
      </c>
      <c r="S94" s="114">
        <v>9940000</v>
      </c>
      <c r="T94" s="115"/>
      <c r="U94" s="115"/>
      <c r="V94" s="116" t="s">
        <v>103</v>
      </c>
      <c r="W94" s="117">
        <v>1</v>
      </c>
      <c r="X94" s="297">
        <f t="shared" si="43"/>
        <v>2110</v>
      </c>
      <c r="Y94" s="297">
        <v>1069</v>
      </c>
      <c r="Z94" s="298">
        <v>1041</v>
      </c>
    </row>
    <row r="95" spans="3:26" s="121" customFormat="1" ht="70.5" customHeight="1" x14ac:dyDescent="0.25">
      <c r="C95" s="121">
        <v>1</v>
      </c>
      <c r="D95" s="120" t="s">
        <v>23</v>
      </c>
      <c r="E95" s="108">
        <f t="shared" si="44"/>
        <v>68</v>
      </c>
      <c r="F95" s="109">
        <v>1150</v>
      </c>
      <c r="G95" s="110">
        <v>245278</v>
      </c>
      <c r="H95" s="111"/>
      <c r="I95" s="158" t="s">
        <v>1843</v>
      </c>
      <c r="J95" s="158" t="s">
        <v>1605</v>
      </c>
      <c r="K95" s="112" t="s">
        <v>104</v>
      </c>
      <c r="L95" s="112" t="s">
        <v>92</v>
      </c>
      <c r="M95" s="112" t="s">
        <v>834</v>
      </c>
      <c r="N95" s="112" t="s">
        <v>29</v>
      </c>
      <c r="O95" s="112" t="s">
        <v>8</v>
      </c>
      <c r="P95" s="112" t="s">
        <v>8</v>
      </c>
      <c r="Q95" s="112" t="s">
        <v>186</v>
      </c>
      <c r="R95" s="113">
        <f t="shared" si="42"/>
        <v>5250000</v>
      </c>
      <c r="S95" s="114">
        <v>5250000</v>
      </c>
      <c r="T95" s="115"/>
      <c r="U95" s="115"/>
      <c r="V95" s="116" t="s">
        <v>103</v>
      </c>
      <c r="W95" s="117">
        <v>1</v>
      </c>
      <c r="X95" s="297">
        <f t="shared" si="43"/>
        <v>1441</v>
      </c>
      <c r="Y95" s="297">
        <v>737</v>
      </c>
      <c r="Z95" s="298">
        <v>704</v>
      </c>
    </row>
    <row r="96" spans="3:26" ht="15" customHeight="1" x14ac:dyDescent="0.25">
      <c r="E96" s="63"/>
      <c r="F96" s="64"/>
      <c r="G96" s="35"/>
      <c r="H96" s="36"/>
      <c r="I96" s="159"/>
      <c r="J96" s="159"/>
      <c r="K96" s="65"/>
      <c r="L96" s="65"/>
      <c r="M96" s="65"/>
      <c r="N96" s="65"/>
      <c r="O96" s="65"/>
      <c r="P96" s="65"/>
      <c r="Q96" s="65"/>
      <c r="R96" s="66"/>
      <c r="S96" s="67"/>
      <c r="T96" s="68"/>
      <c r="U96" s="68"/>
      <c r="V96" s="69"/>
      <c r="W96" s="70"/>
      <c r="X96" s="311"/>
      <c r="Y96" s="311"/>
      <c r="Z96" s="312"/>
    </row>
    <row r="97" spans="3:26" ht="51.75" customHeight="1" x14ac:dyDescent="0.25">
      <c r="E97" s="41"/>
      <c r="F97" s="42"/>
      <c r="G97" s="43"/>
      <c r="H97" s="44"/>
      <c r="I97" s="161"/>
      <c r="J97" s="161"/>
      <c r="K97" s="78" t="s">
        <v>190</v>
      </c>
      <c r="L97" s="79"/>
      <c r="M97" s="42"/>
      <c r="N97" s="42"/>
      <c r="O97" s="42"/>
      <c r="P97" s="46"/>
      <c r="Q97" s="46"/>
      <c r="R97" s="47">
        <f>R98+R112+R132+R141+R146+R171</f>
        <v>50688846.698598154</v>
      </c>
      <c r="S97" s="47">
        <f>S98+S112+S132+S141+S146+S171</f>
        <v>48638846.698598154</v>
      </c>
      <c r="T97" s="47">
        <f t="shared" ref="T97:U97" si="45">T98+T112+T132+T141+T146+T171</f>
        <v>0</v>
      </c>
      <c r="U97" s="47">
        <f t="shared" si="45"/>
        <v>2050000</v>
      </c>
      <c r="V97" s="49"/>
      <c r="W97" s="50"/>
      <c r="X97" s="307"/>
      <c r="Y97" s="307"/>
      <c r="Z97" s="308"/>
    </row>
    <row r="98" spans="3:26" ht="51.75" customHeight="1" x14ac:dyDescent="0.25">
      <c r="E98" s="52"/>
      <c r="F98" s="53"/>
      <c r="G98" s="54"/>
      <c r="H98" s="55"/>
      <c r="I98" s="160"/>
      <c r="J98" s="160"/>
      <c r="K98" s="56" t="s">
        <v>191</v>
      </c>
      <c r="L98" s="53"/>
      <c r="M98" s="53"/>
      <c r="N98" s="53"/>
      <c r="O98" s="53"/>
      <c r="P98" s="57"/>
      <c r="Q98" s="57"/>
      <c r="R98" s="58">
        <f>SUM(R99:R111)</f>
        <v>6084093.2199999997</v>
      </c>
      <c r="S98" s="58">
        <f>SUM(S99:S111)</f>
        <v>6084093.2199999997</v>
      </c>
      <c r="T98" s="58">
        <f t="shared" ref="T98:U98" si="46">SUM(T99:T111)</f>
        <v>0</v>
      </c>
      <c r="U98" s="58">
        <f t="shared" si="46"/>
        <v>0</v>
      </c>
      <c r="V98" s="60"/>
      <c r="W98" s="61"/>
      <c r="X98" s="309"/>
      <c r="Y98" s="309"/>
      <c r="Z98" s="310"/>
    </row>
    <row r="99" spans="3:26" s="121" customFormat="1" ht="51.75" customHeight="1" x14ac:dyDescent="0.25">
      <c r="C99" s="121">
        <v>1</v>
      </c>
      <c r="D99" s="120" t="s">
        <v>6</v>
      </c>
      <c r="E99" s="108">
        <f>E95+1</f>
        <v>69</v>
      </c>
      <c r="F99" s="109">
        <v>250</v>
      </c>
      <c r="G99" s="110">
        <v>210200</v>
      </c>
      <c r="H99" s="111">
        <v>609</v>
      </c>
      <c r="I99" s="158" t="s">
        <v>1316</v>
      </c>
      <c r="J99" s="158" t="s">
        <v>1605</v>
      </c>
      <c r="K99" s="112" t="s">
        <v>192</v>
      </c>
      <c r="L99" s="112" t="s">
        <v>195</v>
      </c>
      <c r="M99" s="112" t="s">
        <v>644</v>
      </c>
      <c r="N99" s="112" t="s">
        <v>26</v>
      </c>
      <c r="O99" s="112" t="s">
        <v>8</v>
      </c>
      <c r="P99" s="112" t="s">
        <v>8</v>
      </c>
      <c r="Q99" s="112" t="s">
        <v>194</v>
      </c>
      <c r="R99" s="113">
        <f t="shared" ref="R99:R110" si="47">S99+T99+U99</f>
        <v>340000</v>
      </c>
      <c r="S99" s="114">
        <v>340000</v>
      </c>
      <c r="T99" s="115"/>
      <c r="U99" s="115"/>
      <c r="V99" s="116" t="s">
        <v>183</v>
      </c>
      <c r="W99" s="117">
        <v>1</v>
      </c>
      <c r="X99" s="297">
        <f>+Y99+Z99</f>
        <v>137</v>
      </c>
      <c r="Y99" s="297">
        <v>70</v>
      </c>
      <c r="Z99" s="298">
        <v>67</v>
      </c>
    </row>
    <row r="100" spans="3:26" s="121" customFormat="1" ht="51.75" customHeight="1" x14ac:dyDescent="0.25">
      <c r="C100" s="121">
        <v>1</v>
      </c>
      <c r="D100" s="120" t="s">
        <v>6</v>
      </c>
      <c r="E100" s="108">
        <f t="shared" ref="E100:E110" si="48">E99+1</f>
        <v>70</v>
      </c>
      <c r="F100" s="109">
        <v>1079</v>
      </c>
      <c r="G100" s="110">
        <v>255566</v>
      </c>
      <c r="H100" s="111"/>
      <c r="I100" s="158" t="s">
        <v>1334</v>
      </c>
      <c r="J100" s="158" t="s">
        <v>1605</v>
      </c>
      <c r="K100" s="112" t="s">
        <v>192</v>
      </c>
      <c r="L100" s="112" t="s">
        <v>195</v>
      </c>
      <c r="M100" s="112" t="s">
        <v>660</v>
      </c>
      <c r="N100" s="112" t="s">
        <v>26</v>
      </c>
      <c r="O100" s="112" t="s">
        <v>8</v>
      </c>
      <c r="P100" s="112" t="s">
        <v>8</v>
      </c>
      <c r="Q100" s="112" t="s">
        <v>194</v>
      </c>
      <c r="R100" s="113">
        <f t="shared" ref="R100" si="49">S100+T100+U100</f>
        <v>160000</v>
      </c>
      <c r="S100" s="114">
        <v>160000</v>
      </c>
      <c r="T100" s="115"/>
      <c r="U100" s="115"/>
      <c r="V100" s="116" t="s">
        <v>183</v>
      </c>
      <c r="W100" s="117" t="s">
        <v>1996</v>
      </c>
      <c r="X100" s="297">
        <f t="shared" ref="X100:X110" si="50">+Y100+Z100</f>
        <v>137</v>
      </c>
      <c r="Y100" s="297">
        <v>70</v>
      </c>
      <c r="Z100" s="298">
        <v>67</v>
      </c>
    </row>
    <row r="101" spans="3:26" s="121" customFormat="1" ht="51.75" customHeight="1" x14ac:dyDescent="0.25">
      <c r="C101" s="121">
        <v>1</v>
      </c>
      <c r="D101" s="120" t="s">
        <v>6</v>
      </c>
      <c r="E101" s="108">
        <f t="shared" si="48"/>
        <v>71</v>
      </c>
      <c r="F101" s="109">
        <v>1031</v>
      </c>
      <c r="G101" s="110">
        <v>253964</v>
      </c>
      <c r="H101" s="111"/>
      <c r="I101" s="158" t="s">
        <v>1335</v>
      </c>
      <c r="J101" s="158" t="s">
        <v>1605</v>
      </c>
      <c r="K101" s="112" t="s">
        <v>192</v>
      </c>
      <c r="L101" s="112" t="s">
        <v>195</v>
      </c>
      <c r="M101" s="112" t="s">
        <v>916</v>
      </c>
      <c r="N101" s="112" t="s">
        <v>29</v>
      </c>
      <c r="O101" s="112" t="s">
        <v>8</v>
      </c>
      <c r="P101" s="112" t="s">
        <v>8</v>
      </c>
      <c r="Q101" s="112" t="s">
        <v>196</v>
      </c>
      <c r="R101" s="113">
        <f t="shared" si="47"/>
        <v>250000</v>
      </c>
      <c r="S101" s="114">
        <v>250000</v>
      </c>
      <c r="T101" s="115"/>
      <c r="U101" s="115"/>
      <c r="V101" s="116" t="s">
        <v>183</v>
      </c>
      <c r="W101" s="117" t="s">
        <v>1995</v>
      </c>
      <c r="X101" s="297">
        <f t="shared" si="50"/>
        <v>475</v>
      </c>
      <c r="Y101" s="297">
        <v>242</v>
      </c>
      <c r="Z101" s="298">
        <v>233</v>
      </c>
    </row>
    <row r="102" spans="3:26" s="121" customFormat="1" ht="51.75" customHeight="1" x14ac:dyDescent="0.25">
      <c r="C102" s="121">
        <v>1</v>
      </c>
      <c r="D102" s="120" t="s">
        <v>6</v>
      </c>
      <c r="E102" s="108">
        <f t="shared" si="48"/>
        <v>72</v>
      </c>
      <c r="F102" s="109">
        <v>252</v>
      </c>
      <c r="G102" s="110">
        <v>209885</v>
      </c>
      <c r="H102" s="111">
        <v>608</v>
      </c>
      <c r="I102" s="158" t="s">
        <v>1330</v>
      </c>
      <c r="J102" s="158" t="s">
        <v>1605</v>
      </c>
      <c r="K102" s="112" t="s">
        <v>192</v>
      </c>
      <c r="L102" s="112" t="s">
        <v>195</v>
      </c>
      <c r="M102" s="112" t="s">
        <v>197</v>
      </c>
      <c r="N102" s="112" t="s">
        <v>96</v>
      </c>
      <c r="O102" s="112" t="s">
        <v>8</v>
      </c>
      <c r="P102" s="112" t="s">
        <v>8</v>
      </c>
      <c r="Q102" s="112" t="s">
        <v>198</v>
      </c>
      <c r="R102" s="113">
        <f t="shared" si="47"/>
        <v>434093.22</v>
      </c>
      <c r="S102" s="114">
        <v>434093.22</v>
      </c>
      <c r="T102" s="115"/>
      <c r="U102" s="115"/>
      <c r="V102" s="116" t="s">
        <v>10</v>
      </c>
      <c r="W102" s="117">
        <v>132.6</v>
      </c>
      <c r="X102" s="297">
        <f t="shared" si="50"/>
        <v>119</v>
      </c>
      <c r="Y102" s="297">
        <v>62</v>
      </c>
      <c r="Z102" s="298">
        <v>57</v>
      </c>
    </row>
    <row r="103" spans="3:26" s="121" customFormat="1" ht="51.75" customHeight="1" x14ac:dyDescent="0.25">
      <c r="C103" s="121">
        <v>1</v>
      </c>
      <c r="D103" s="120" t="s">
        <v>6</v>
      </c>
      <c r="E103" s="108">
        <f t="shared" si="48"/>
        <v>73</v>
      </c>
      <c r="F103" s="109">
        <v>1151</v>
      </c>
      <c r="G103" s="110">
        <v>210258</v>
      </c>
      <c r="H103" s="111">
        <v>611</v>
      </c>
      <c r="I103" s="158" t="s">
        <v>1324</v>
      </c>
      <c r="J103" s="158" t="s">
        <v>1605</v>
      </c>
      <c r="K103" s="112" t="s">
        <v>192</v>
      </c>
      <c r="L103" s="112" t="s">
        <v>22</v>
      </c>
      <c r="M103" s="112" t="s">
        <v>820</v>
      </c>
      <c r="N103" s="112" t="s">
        <v>96</v>
      </c>
      <c r="O103" s="112" t="s">
        <v>8</v>
      </c>
      <c r="P103" s="112" t="s">
        <v>8</v>
      </c>
      <c r="Q103" s="112" t="s">
        <v>262</v>
      </c>
      <c r="R103" s="113">
        <f t="shared" si="47"/>
        <v>850000</v>
      </c>
      <c r="S103" s="114">
        <v>850000</v>
      </c>
      <c r="T103" s="115"/>
      <c r="U103" s="115"/>
      <c r="V103" s="116" t="s">
        <v>10</v>
      </c>
      <c r="W103" s="117" t="s">
        <v>1994</v>
      </c>
      <c r="X103" s="297">
        <f t="shared" si="50"/>
        <v>144</v>
      </c>
      <c r="Y103" s="297">
        <v>70</v>
      </c>
      <c r="Z103" s="298">
        <v>74</v>
      </c>
    </row>
    <row r="104" spans="3:26" s="121" customFormat="1" ht="51.75" customHeight="1" x14ac:dyDescent="0.25">
      <c r="C104" s="121">
        <v>1</v>
      </c>
      <c r="D104" s="120" t="s">
        <v>6</v>
      </c>
      <c r="E104" s="108">
        <f t="shared" si="48"/>
        <v>74</v>
      </c>
      <c r="F104" s="109">
        <v>1006</v>
      </c>
      <c r="G104" s="110">
        <v>134498</v>
      </c>
      <c r="H104" s="111">
        <v>266</v>
      </c>
      <c r="I104" s="158" t="s">
        <v>1293</v>
      </c>
      <c r="J104" s="158" t="s">
        <v>1605</v>
      </c>
      <c r="K104" s="112" t="s">
        <v>192</v>
      </c>
      <c r="L104" s="112" t="s">
        <v>195</v>
      </c>
      <c r="M104" s="112" t="s">
        <v>199</v>
      </c>
      <c r="N104" s="112" t="s">
        <v>26</v>
      </c>
      <c r="O104" s="112" t="s">
        <v>8</v>
      </c>
      <c r="P104" s="112" t="s">
        <v>8</v>
      </c>
      <c r="Q104" s="112" t="s">
        <v>27</v>
      </c>
      <c r="R104" s="113">
        <f t="shared" si="47"/>
        <v>250000</v>
      </c>
      <c r="S104" s="114">
        <v>250000</v>
      </c>
      <c r="T104" s="115"/>
      <c r="U104" s="115"/>
      <c r="V104" s="116" t="s">
        <v>200</v>
      </c>
      <c r="W104" s="117">
        <v>1</v>
      </c>
      <c r="X104" s="297">
        <f t="shared" si="50"/>
        <v>99</v>
      </c>
      <c r="Y104" s="297">
        <v>52</v>
      </c>
      <c r="Z104" s="298">
        <v>47</v>
      </c>
    </row>
    <row r="105" spans="3:26" s="121" customFormat="1" ht="51.75" customHeight="1" x14ac:dyDescent="0.25">
      <c r="C105" s="121">
        <v>1</v>
      </c>
      <c r="D105" s="120" t="s">
        <v>6</v>
      </c>
      <c r="E105" s="108">
        <f t="shared" si="48"/>
        <v>75</v>
      </c>
      <c r="F105" s="109">
        <v>253</v>
      </c>
      <c r="G105" s="110">
        <v>238161</v>
      </c>
      <c r="H105" s="111"/>
      <c r="I105" s="158" t="s">
        <v>1333</v>
      </c>
      <c r="J105" s="158" t="s">
        <v>1605</v>
      </c>
      <c r="K105" s="112" t="s">
        <v>192</v>
      </c>
      <c r="L105" s="112" t="s">
        <v>22</v>
      </c>
      <c r="M105" s="112" t="s">
        <v>843</v>
      </c>
      <c r="N105" s="112" t="s">
        <v>96</v>
      </c>
      <c r="O105" s="112" t="s">
        <v>8</v>
      </c>
      <c r="P105" s="112" t="s">
        <v>8</v>
      </c>
      <c r="Q105" s="112" t="s">
        <v>201</v>
      </c>
      <c r="R105" s="113">
        <f t="shared" si="47"/>
        <v>500000</v>
      </c>
      <c r="S105" s="114">
        <v>500000</v>
      </c>
      <c r="T105" s="115"/>
      <c r="U105" s="115"/>
      <c r="V105" s="116" t="s">
        <v>200</v>
      </c>
      <c r="W105" s="117">
        <v>1</v>
      </c>
      <c r="X105" s="297">
        <f t="shared" si="50"/>
        <v>131</v>
      </c>
      <c r="Y105" s="297">
        <v>63</v>
      </c>
      <c r="Z105" s="298">
        <v>68</v>
      </c>
    </row>
    <row r="106" spans="3:26" s="121" customFormat="1" ht="51.75" customHeight="1" x14ac:dyDescent="0.25">
      <c r="C106" s="121">
        <v>1</v>
      </c>
      <c r="D106" s="120" t="s">
        <v>6</v>
      </c>
      <c r="E106" s="108">
        <f t="shared" si="48"/>
        <v>76</v>
      </c>
      <c r="F106" s="109">
        <v>254</v>
      </c>
      <c r="G106" s="110">
        <v>176045</v>
      </c>
      <c r="H106" s="111">
        <v>421</v>
      </c>
      <c r="I106" s="158" t="s">
        <v>1332</v>
      </c>
      <c r="J106" s="158" t="s">
        <v>1605</v>
      </c>
      <c r="K106" s="112" t="s">
        <v>192</v>
      </c>
      <c r="L106" s="112" t="s">
        <v>22</v>
      </c>
      <c r="M106" s="112" t="s">
        <v>594</v>
      </c>
      <c r="N106" s="112" t="s">
        <v>7</v>
      </c>
      <c r="O106" s="112" t="s">
        <v>8</v>
      </c>
      <c r="P106" s="112" t="s">
        <v>8</v>
      </c>
      <c r="Q106" s="112" t="s">
        <v>202</v>
      </c>
      <c r="R106" s="113">
        <f t="shared" si="47"/>
        <v>1000000</v>
      </c>
      <c r="S106" s="114">
        <v>1000000</v>
      </c>
      <c r="T106" s="115"/>
      <c r="U106" s="115"/>
      <c r="V106" s="116" t="s">
        <v>193</v>
      </c>
      <c r="W106" s="117">
        <v>2</v>
      </c>
      <c r="X106" s="297">
        <f t="shared" si="50"/>
        <v>84</v>
      </c>
      <c r="Y106" s="297">
        <v>44</v>
      </c>
      <c r="Z106" s="298">
        <v>40</v>
      </c>
    </row>
    <row r="107" spans="3:26" s="121" customFormat="1" ht="51.75" customHeight="1" x14ac:dyDescent="0.25">
      <c r="C107" s="121">
        <v>1</v>
      </c>
      <c r="D107" s="120" t="s">
        <v>6</v>
      </c>
      <c r="E107" s="108">
        <f t="shared" si="48"/>
        <v>77</v>
      </c>
      <c r="F107" s="109">
        <v>262</v>
      </c>
      <c r="G107" s="110">
        <v>111875</v>
      </c>
      <c r="H107" s="111">
        <v>183</v>
      </c>
      <c r="I107" s="158" t="s">
        <v>1240</v>
      </c>
      <c r="J107" s="158" t="s">
        <v>1605</v>
      </c>
      <c r="K107" s="112" t="s">
        <v>192</v>
      </c>
      <c r="L107" s="112" t="s">
        <v>22</v>
      </c>
      <c r="M107" s="112" t="s">
        <v>203</v>
      </c>
      <c r="N107" s="112" t="s">
        <v>52</v>
      </c>
      <c r="O107" s="112" t="s">
        <v>11</v>
      </c>
      <c r="P107" s="112" t="s">
        <v>8</v>
      </c>
      <c r="Q107" s="112" t="s">
        <v>53</v>
      </c>
      <c r="R107" s="113">
        <f>S107+T107+U107</f>
        <v>500000</v>
      </c>
      <c r="S107" s="114">
        <v>500000</v>
      </c>
      <c r="T107" s="115"/>
      <c r="U107" s="115"/>
      <c r="V107" s="116" t="s">
        <v>193</v>
      </c>
      <c r="W107" s="117">
        <v>1</v>
      </c>
      <c r="X107" s="297">
        <f t="shared" si="50"/>
        <v>99</v>
      </c>
      <c r="Y107" s="297">
        <v>51</v>
      </c>
      <c r="Z107" s="298">
        <v>48</v>
      </c>
    </row>
    <row r="108" spans="3:26" s="121" customFormat="1" ht="51.75" customHeight="1" x14ac:dyDescent="0.25">
      <c r="C108" s="121">
        <v>1</v>
      </c>
      <c r="D108" s="120" t="s">
        <v>6</v>
      </c>
      <c r="E108" s="108">
        <f t="shared" si="48"/>
        <v>78</v>
      </c>
      <c r="F108" s="109">
        <v>1080</v>
      </c>
      <c r="G108" s="110">
        <v>181667</v>
      </c>
      <c r="H108" s="111">
        <v>438</v>
      </c>
      <c r="I108" s="158" t="s">
        <v>1325</v>
      </c>
      <c r="J108" s="158" t="s">
        <v>1605</v>
      </c>
      <c r="K108" s="112" t="s">
        <v>192</v>
      </c>
      <c r="L108" s="112" t="s">
        <v>22</v>
      </c>
      <c r="M108" s="112" t="s">
        <v>628</v>
      </c>
      <c r="N108" s="112" t="s">
        <v>52</v>
      </c>
      <c r="O108" s="112" t="s">
        <v>8</v>
      </c>
      <c r="P108" s="112" t="s">
        <v>8</v>
      </c>
      <c r="Q108" s="112" t="s">
        <v>62</v>
      </c>
      <c r="R108" s="113">
        <f>S108+T108+U108</f>
        <v>800000</v>
      </c>
      <c r="S108" s="114">
        <v>800000</v>
      </c>
      <c r="T108" s="115"/>
      <c r="U108" s="115"/>
      <c r="V108" s="116" t="s">
        <v>183</v>
      </c>
      <c r="W108" s="117" t="s">
        <v>1993</v>
      </c>
      <c r="X108" s="297">
        <f t="shared" si="50"/>
        <v>83</v>
      </c>
      <c r="Y108" s="297">
        <v>45</v>
      </c>
      <c r="Z108" s="298">
        <v>38</v>
      </c>
    </row>
    <row r="109" spans="3:26" s="121" customFormat="1" ht="51.75" customHeight="1" x14ac:dyDescent="0.25">
      <c r="C109" s="121">
        <v>1</v>
      </c>
      <c r="D109" s="120" t="s">
        <v>6</v>
      </c>
      <c r="E109" s="108">
        <f t="shared" si="48"/>
        <v>79</v>
      </c>
      <c r="F109" s="109">
        <v>255</v>
      </c>
      <c r="G109" s="110">
        <v>129485</v>
      </c>
      <c r="H109" s="111">
        <v>262</v>
      </c>
      <c r="I109" s="158" t="s">
        <v>1231</v>
      </c>
      <c r="J109" s="158" t="s">
        <v>1605</v>
      </c>
      <c r="K109" s="112" t="s">
        <v>192</v>
      </c>
      <c r="L109" s="112" t="s">
        <v>22</v>
      </c>
      <c r="M109" s="112" t="s">
        <v>204</v>
      </c>
      <c r="N109" s="112" t="s">
        <v>52</v>
      </c>
      <c r="O109" s="112" t="s">
        <v>8</v>
      </c>
      <c r="P109" s="112" t="s">
        <v>8</v>
      </c>
      <c r="Q109" s="112" t="s">
        <v>205</v>
      </c>
      <c r="R109" s="113">
        <f t="shared" si="47"/>
        <v>500000</v>
      </c>
      <c r="S109" s="114">
        <v>500000</v>
      </c>
      <c r="T109" s="115"/>
      <c r="U109" s="115"/>
      <c r="V109" s="116" t="s">
        <v>193</v>
      </c>
      <c r="W109" s="117">
        <v>1</v>
      </c>
      <c r="X109" s="297">
        <f t="shared" si="50"/>
        <v>106</v>
      </c>
      <c r="Y109" s="297">
        <v>55</v>
      </c>
      <c r="Z109" s="298">
        <v>51</v>
      </c>
    </row>
    <row r="110" spans="3:26" s="121" customFormat="1" ht="51.75" customHeight="1" x14ac:dyDescent="0.25">
      <c r="C110" s="121">
        <v>1</v>
      </c>
      <c r="D110" s="120" t="s">
        <v>6</v>
      </c>
      <c r="E110" s="108">
        <f t="shared" si="48"/>
        <v>80</v>
      </c>
      <c r="F110" s="109">
        <v>256</v>
      </c>
      <c r="G110" s="110">
        <v>207927</v>
      </c>
      <c r="H110" s="111">
        <v>600</v>
      </c>
      <c r="I110" s="158" t="s">
        <v>1329</v>
      </c>
      <c r="J110" s="158" t="s">
        <v>1605</v>
      </c>
      <c r="K110" s="112" t="s">
        <v>192</v>
      </c>
      <c r="L110" s="112" t="s">
        <v>22</v>
      </c>
      <c r="M110" s="112" t="s">
        <v>206</v>
      </c>
      <c r="N110" s="112" t="s">
        <v>96</v>
      </c>
      <c r="O110" s="112" t="s">
        <v>8</v>
      </c>
      <c r="P110" s="112" t="s">
        <v>8</v>
      </c>
      <c r="Q110" s="112" t="s">
        <v>207</v>
      </c>
      <c r="R110" s="113">
        <f t="shared" si="47"/>
        <v>500000</v>
      </c>
      <c r="S110" s="114">
        <v>500000</v>
      </c>
      <c r="T110" s="115"/>
      <c r="U110" s="115"/>
      <c r="V110" s="116" t="s">
        <v>10</v>
      </c>
      <c r="W110" s="117">
        <v>123.4</v>
      </c>
      <c r="X110" s="297">
        <f t="shared" si="50"/>
        <v>92</v>
      </c>
      <c r="Y110" s="297">
        <v>49</v>
      </c>
      <c r="Z110" s="298">
        <v>43</v>
      </c>
    </row>
    <row r="111" spans="3:26" ht="25.5" customHeight="1" x14ac:dyDescent="0.25">
      <c r="E111" s="63"/>
      <c r="F111" s="64"/>
      <c r="G111" s="35"/>
      <c r="H111" s="36"/>
      <c r="I111" s="159"/>
      <c r="J111" s="159"/>
      <c r="K111" s="65"/>
      <c r="L111" s="65"/>
      <c r="M111" s="65"/>
      <c r="N111" s="65"/>
      <c r="O111" s="65"/>
      <c r="P111" s="65"/>
      <c r="Q111" s="65"/>
      <c r="R111" s="66"/>
      <c r="S111" s="67"/>
      <c r="T111" s="68"/>
      <c r="U111" s="68"/>
      <c r="V111" s="69"/>
      <c r="W111" s="70"/>
      <c r="X111" s="311"/>
      <c r="Y111" s="311"/>
      <c r="Z111" s="312"/>
    </row>
    <row r="112" spans="3:26" ht="51.75" customHeight="1" x14ac:dyDescent="0.25">
      <c r="E112" s="52"/>
      <c r="F112" s="53"/>
      <c r="G112" s="54"/>
      <c r="H112" s="55"/>
      <c r="I112" s="160"/>
      <c r="J112" s="160"/>
      <c r="K112" s="56" t="s">
        <v>208</v>
      </c>
      <c r="L112" s="53"/>
      <c r="M112" s="53"/>
      <c r="N112" s="53"/>
      <c r="O112" s="53"/>
      <c r="P112" s="57"/>
      <c r="Q112" s="57"/>
      <c r="R112" s="58">
        <f>SUM(R113:R131)</f>
        <v>10277309.23</v>
      </c>
      <c r="S112" s="58">
        <f>SUM(S113:S131)</f>
        <v>9677309.2300000004</v>
      </c>
      <c r="T112" s="58">
        <f t="shared" ref="T112:U112" si="51">SUM(T113:T131)</f>
        <v>0</v>
      </c>
      <c r="U112" s="58">
        <f t="shared" si="51"/>
        <v>600000</v>
      </c>
      <c r="V112" s="60"/>
      <c r="W112" s="61"/>
      <c r="X112" s="309"/>
      <c r="Y112" s="309"/>
      <c r="Z112" s="310"/>
    </row>
    <row r="113" spans="3:26" s="121" customFormat="1" ht="51.75" customHeight="1" x14ac:dyDescent="0.25">
      <c r="C113" s="121">
        <v>1</v>
      </c>
      <c r="D113" s="120" t="s">
        <v>6</v>
      </c>
      <c r="E113" s="108">
        <f>E110+1</f>
        <v>81</v>
      </c>
      <c r="F113" s="109">
        <v>1039</v>
      </c>
      <c r="G113" s="110">
        <v>155837</v>
      </c>
      <c r="H113" s="111"/>
      <c r="I113" s="158" t="s">
        <v>1338</v>
      </c>
      <c r="J113" s="158" t="s">
        <v>1605</v>
      </c>
      <c r="K113" s="112" t="s">
        <v>192</v>
      </c>
      <c r="L113" s="112" t="s">
        <v>22</v>
      </c>
      <c r="M113" s="112" t="s">
        <v>209</v>
      </c>
      <c r="N113" s="112" t="s">
        <v>29</v>
      </c>
      <c r="O113" s="112" t="s">
        <v>8</v>
      </c>
      <c r="P113" s="112" t="s">
        <v>8</v>
      </c>
      <c r="Q113" s="112" t="s">
        <v>210</v>
      </c>
      <c r="R113" s="113">
        <f t="shared" ref="R113:R130" si="52">S113+T113+U113</f>
        <v>500000</v>
      </c>
      <c r="S113" s="114">
        <v>500000</v>
      </c>
      <c r="T113" s="115"/>
      <c r="U113" s="115"/>
      <c r="V113" s="116" t="s">
        <v>193</v>
      </c>
      <c r="W113" s="117">
        <v>1</v>
      </c>
      <c r="X113" s="297">
        <f>+Y113+Z113</f>
        <v>457</v>
      </c>
      <c r="Y113" s="297">
        <v>231</v>
      </c>
      <c r="Z113" s="298">
        <v>226</v>
      </c>
    </row>
    <row r="114" spans="3:26" s="121" customFormat="1" ht="58.5" customHeight="1" x14ac:dyDescent="0.25">
      <c r="C114" s="121">
        <v>1</v>
      </c>
      <c r="D114" s="120" t="s">
        <v>6</v>
      </c>
      <c r="E114" s="108">
        <f>E113+1</f>
        <v>82</v>
      </c>
      <c r="F114" s="109">
        <v>257</v>
      </c>
      <c r="G114" s="110">
        <v>250887</v>
      </c>
      <c r="H114" s="111"/>
      <c r="I114" s="158" t="s">
        <v>1342</v>
      </c>
      <c r="J114" s="158" t="s">
        <v>1605</v>
      </c>
      <c r="K114" s="112" t="s">
        <v>192</v>
      </c>
      <c r="L114" s="112" t="s">
        <v>22</v>
      </c>
      <c r="M114" s="112" t="s">
        <v>211</v>
      </c>
      <c r="N114" s="112" t="s">
        <v>25</v>
      </c>
      <c r="O114" s="112" t="s">
        <v>8</v>
      </c>
      <c r="P114" s="112" t="s">
        <v>8</v>
      </c>
      <c r="Q114" s="112" t="s">
        <v>212</v>
      </c>
      <c r="R114" s="113">
        <f t="shared" si="52"/>
        <v>473848.35</v>
      </c>
      <c r="S114" s="114">
        <v>473848.35</v>
      </c>
      <c r="T114" s="115"/>
      <c r="U114" s="115"/>
      <c r="V114" s="116" t="s">
        <v>193</v>
      </c>
      <c r="W114" s="117">
        <v>1</v>
      </c>
      <c r="X114" s="297">
        <f>+Y114+Z114</f>
        <v>473</v>
      </c>
      <c r="Y114" s="297">
        <v>239</v>
      </c>
      <c r="Z114" s="298">
        <v>234</v>
      </c>
    </row>
    <row r="115" spans="3:26" s="121" customFormat="1" ht="58.5" customHeight="1" x14ac:dyDescent="0.25">
      <c r="C115" s="121">
        <v>1</v>
      </c>
      <c r="D115" s="120" t="s">
        <v>6</v>
      </c>
      <c r="E115" s="108">
        <f t="shared" ref="E115:E130" si="53">E114+1</f>
        <v>83</v>
      </c>
      <c r="F115" s="109">
        <v>1010</v>
      </c>
      <c r="G115" s="110">
        <v>132991</v>
      </c>
      <c r="H115" s="111">
        <v>264</v>
      </c>
      <c r="I115" s="158" t="s">
        <v>1291</v>
      </c>
      <c r="J115" s="158" t="s">
        <v>1605</v>
      </c>
      <c r="K115" s="112" t="s">
        <v>192</v>
      </c>
      <c r="L115" s="112" t="s">
        <v>22</v>
      </c>
      <c r="M115" s="112" t="s">
        <v>213</v>
      </c>
      <c r="N115" s="112" t="s">
        <v>26</v>
      </c>
      <c r="O115" s="112" t="s">
        <v>8</v>
      </c>
      <c r="P115" s="112" t="s">
        <v>11</v>
      </c>
      <c r="Q115" s="112" t="s">
        <v>136</v>
      </c>
      <c r="R115" s="113">
        <f t="shared" si="52"/>
        <v>507983.59</v>
      </c>
      <c r="S115" s="114">
        <v>507983.59</v>
      </c>
      <c r="T115" s="115"/>
      <c r="U115" s="115"/>
      <c r="V115" s="116" t="s">
        <v>183</v>
      </c>
      <c r="W115" s="117">
        <v>40</v>
      </c>
      <c r="X115" s="297">
        <f t="shared" ref="X115:X130" si="54">+Y115+Z115</f>
        <v>445</v>
      </c>
      <c r="Y115" s="297">
        <v>225</v>
      </c>
      <c r="Z115" s="298">
        <v>220</v>
      </c>
    </row>
    <row r="116" spans="3:26" s="121" customFormat="1" ht="58.5" customHeight="1" x14ac:dyDescent="0.25">
      <c r="C116" s="121">
        <v>1</v>
      </c>
      <c r="D116" s="120" t="s">
        <v>6</v>
      </c>
      <c r="E116" s="108">
        <f t="shared" si="53"/>
        <v>84</v>
      </c>
      <c r="F116" s="109">
        <v>1017</v>
      </c>
      <c r="G116" s="110">
        <v>134188</v>
      </c>
      <c r="H116" s="111">
        <v>265</v>
      </c>
      <c r="I116" s="158" t="s">
        <v>1292</v>
      </c>
      <c r="J116" s="158" t="s">
        <v>1605</v>
      </c>
      <c r="K116" s="112" t="s">
        <v>192</v>
      </c>
      <c r="L116" s="112" t="s">
        <v>195</v>
      </c>
      <c r="M116" s="112" t="s">
        <v>819</v>
      </c>
      <c r="N116" s="112" t="s">
        <v>26</v>
      </c>
      <c r="O116" s="112" t="s">
        <v>8</v>
      </c>
      <c r="P116" s="112" t="s">
        <v>8</v>
      </c>
      <c r="Q116" s="112" t="s">
        <v>215</v>
      </c>
      <c r="R116" s="113">
        <f t="shared" si="52"/>
        <v>436225.74</v>
      </c>
      <c r="S116" s="114">
        <v>436225.74</v>
      </c>
      <c r="T116" s="115"/>
      <c r="U116" s="115"/>
      <c r="V116" s="116" t="s">
        <v>200</v>
      </c>
      <c r="W116" s="117">
        <v>1</v>
      </c>
      <c r="X116" s="297">
        <f t="shared" si="54"/>
        <v>436</v>
      </c>
      <c r="Y116" s="297">
        <v>221</v>
      </c>
      <c r="Z116" s="298">
        <v>215</v>
      </c>
    </row>
    <row r="117" spans="3:26" s="121" customFormat="1" ht="58.5" customHeight="1" x14ac:dyDescent="0.25">
      <c r="C117" s="121">
        <v>1</v>
      </c>
      <c r="D117" s="120" t="s">
        <v>6</v>
      </c>
      <c r="E117" s="108">
        <f t="shared" si="53"/>
        <v>85</v>
      </c>
      <c r="F117" s="109">
        <v>1081</v>
      </c>
      <c r="G117" s="110">
        <v>184365</v>
      </c>
      <c r="H117" s="111">
        <v>449</v>
      </c>
      <c r="I117" s="158" t="s">
        <v>1315</v>
      </c>
      <c r="J117" s="158" t="s">
        <v>1605</v>
      </c>
      <c r="K117" s="112" t="s">
        <v>192</v>
      </c>
      <c r="L117" s="112" t="s">
        <v>22</v>
      </c>
      <c r="M117" s="112" t="s">
        <v>917</v>
      </c>
      <c r="N117" s="112" t="s">
        <v>29</v>
      </c>
      <c r="O117" s="112" t="s">
        <v>8</v>
      </c>
      <c r="P117" s="112" t="s">
        <v>11</v>
      </c>
      <c r="Q117" s="112" t="s">
        <v>237</v>
      </c>
      <c r="R117" s="113">
        <f t="shared" si="52"/>
        <v>300000</v>
      </c>
      <c r="S117" s="114">
        <v>300000</v>
      </c>
      <c r="T117" s="115"/>
      <c r="U117" s="115"/>
      <c r="V117" s="116" t="s">
        <v>183</v>
      </c>
      <c r="W117" s="117">
        <v>86.7</v>
      </c>
      <c r="X117" s="297">
        <f t="shared" si="54"/>
        <v>431</v>
      </c>
      <c r="Y117" s="297">
        <v>218</v>
      </c>
      <c r="Z117" s="298">
        <v>213</v>
      </c>
    </row>
    <row r="118" spans="3:26" s="121" customFormat="1" ht="57" customHeight="1" x14ac:dyDescent="0.25">
      <c r="C118" s="121">
        <v>1</v>
      </c>
      <c r="D118" s="120" t="s">
        <v>6</v>
      </c>
      <c r="E118" s="108">
        <f t="shared" si="53"/>
        <v>86</v>
      </c>
      <c r="F118" s="109">
        <v>1018</v>
      </c>
      <c r="G118" s="110">
        <v>97739</v>
      </c>
      <c r="H118" s="111">
        <v>120</v>
      </c>
      <c r="I118" s="158" t="s">
        <v>1290</v>
      </c>
      <c r="J118" s="158" t="s">
        <v>1605</v>
      </c>
      <c r="K118" s="112" t="s">
        <v>192</v>
      </c>
      <c r="L118" s="112" t="s">
        <v>195</v>
      </c>
      <c r="M118" s="112" t="s">
        <v>818</v>
      </c>
      <c r="N118" s="112" t="s">
        <v>26</v>
      </c>
      <c r="O118" s="112" t="s">
        <v>8</v>
      </c>
      <c r="P118" s="112" t="s">
        <v>11</v>
      </c>
      <c r="Q118" s="112" t="s">
        <v>145</v>
      </c>
      <c r="R118" s="113">
        <f t="shared" si="52"/>
        <v>430259.53</v>
      </c>
      <c r="S118" s="114">
        <v>430259.53</v>
      </c>
      <c r="T118" s="115"/>
      <c r="U118" s="115"/>
      <c r="V118" s="116" t="s">
        <v>200</v>
      </c>
      <c r="W118" s="117">
        <v>1</v>
      </c>
      <c r="X118" s="297">
        <f t="shared" si="54"/>
        <v>422</v>
      </c>
      <c r="Y118" s="297">
        <v>213</v>
      </c>
      <c r="Z118" s="298">
        <v>209</v>
      </c>
    </row>
    <row r="119" spans="3:26" s="121" customFormat="1" ht="58.5" customHeight="1" x14ac:dyDescent="0.25">
      <c r="C119" s="121">
        <v>1</v>
      </c>
      <c r="D119" s="120" t="s">
        <v>6</v>
      </c>
      <c r="E119" s="108">
        <f t="shared" si="53"/>
        <v>87</v>
      </c>
      <c r="F119" s="109">
        <v>1019</v>
      </c>
      <c r="G119" s="110">
        <v>130419</v>
      </c>
      <c r="H119" s="111">
        <v>263</v>
      </c>
      <c r="I119" s="158" t="s">
        <v>1288</v>
      </c>
      <c r="J119" s="158" t="s">
        <v>1605</v>
      </c>
      <c r="K119" s="112" t="s">
        <v>192</v>
      </c>
      <c r="L119" s="112" t="s">
        <v>22</v>
      </c>
      <c r="M119" s="112" t="s">
        <v>216</v>
      </c>
      <c r="N119" s="112" t="s">
        <v>29</v>
      </c>
      <c r="O119" s="112" t="s">
        <v>8</v>
      </c>
      <c r="P119" s="112" t="s">
        <v>11</v>
      </c>
      <c r="Q119" s="112" t="s">
        <v>189</v>
      </c>
      <c r="R119" s="113">
        <f>S119+T119+U119</f>
        <v>400000</v>
      </c>
      <c r="S119" s="114">
        <v>400000</v>
      </c>
      <c r="T119" s="115"/>
      <c r="U119" s="115"/>
      <c r="V119" s="116" t="s">
        <v>10</v>
      </c>
      <c r="W119" s="117">
        <v>94.3</v>
      </c>
      <c r="X119" s="297">
        <f t="shared" si="54"/>
        <v>462</v>
      </c>
      <c r="Y119" s="297">
        <v>233</v>
      </c>
      <c r="Z119" s="298">
        <v>229</v>
      </c>
    </row>
    <row r="120" spans="3:26" s="121" customFormat="1" ht="51.75" customHeight="1" x14ac:dyDescent="0.25">
      <c r="C120" s="121">
        <v>1</v>
      </c>
      <c r="D120" s="120" t="s">
        <v>6</v>
      </c>
      <c r="E120" s="108">
        <f t="shared" si="53"/>
        <v>88</v>
      </c>
      <c r="F120" s="109">
        <v>1053</v>
      </c>
      <c r="G120" s="110">
        <v>159636</v>
      </c>
      <c r="H120" s="111">
        <v>367</v>
      </c>
      <c r="I120" s="158" t="s">
        <v>1337</v>
      </c>
      <c r="J120" s="158" t="s">
        <v>1605</v>
      </c>
      <c r="K120" s="112" t="s">
        <v>192</v>
      </c>
      <c r="L120" s="112" t="s">
        <v>195</v>
      </c>
      <c r="M120" s="112" t="s">
        <v>217</v>
      </c>
      <c r="N120" s="112" t="s">
        <v>96</v>
      </c>
      <c r="O120" s="112" t="s">
        <v>8</v>
      </c>
      <c r="P120" s="112" t="s">
        <v>8</v>
      </c>
      <c r="Q120" s="112" t="s">
        <v>151</v>
      </c>
      <c r="R120" s="113">
        <f t="shared" ref="R120" si="55">S120+T120+U120</f>
        <v>341709.45</v>
      </c>
      <c r="S120" s="114">
        <v>341709.45</v>
      </c>
      <c r="T120" s="115"/>
      <c r="U120" s="115"/>
      <c r="V120" s="116" t="s">
        <v>200</v>
      </c>
      <c r="W120" s="117">
        <v>1</v>
      </c>
      <c r="X120" s="297">
        <f t="shared" si="54"/>
        <v>378</v>
      </c>
      <c r="Y120" s="297">
        <v>190</v>
      </c>
      <c r="Z120" s="298">
        <v>188</v>
      </c>
    </row>
    <row r="121" spans="3:26" s="121" customFormat="1" ht="60.75" customHeight="1" x14ac:dyDescent="0.25">
      <c r="C121" s="121">
        <v>1</v>
      </c>
      <c r="D121" s="120" t="s">
        <v>6</v>
      </c>
      <c r="E121" s="108">
        <f t="shared" si="53"/>
        <v>89</v>
      </c>
      <c r="F121" s="109">
        <v>260</v>
      </c>
      <c r="G121" s="110">
        <v>254706</v>
      </c>
      <c r="H121" s="111"/>
      <c r="I121" s="158" t="s">
        <v>1343</v>
      </c>
      <c r="J121" s="158" t="s">
        <v>1605</v>
      </c>
      <c r="K121" s="112" t="s">
        <v>192</v>
      </c>
      <c r="L121" s="112" t="s">
        <v>22</v>
      </c>
      <c r="M121" s="112" t="s">
        <v>218</v>
      </c>
      <c r="N121" s="112" t="s">
        <v>111</v>
      </c>
      <c r="O121" s="112" t="s">
        <v>8</v>
      </c>
      <c r="P121" s="112" t="s">
        <v>8</v>
      </c>
      <c r="Q121" s="112" t="s">
        <v>1212</v>
      </c>
      <c r="R121" s="113">
        <f t="shared" si="52"/>
        <v>500000</v>
      </c>
      <c r="S121" s="114">
        <v>500000</v>
      </c>
      <c r="T121" s="115"/>
      <c r="U121" s="115"/>
      <c r="V121" s="116" t="s">
        <v>200</v>
      </c>
      <c r="W121" s="117">
        <v>1</v>
      </c>
      <c r="X121" s="297">
        <f t="shared" si="54"/>
        <v>324</v>
      </c>
      <c r="Y121" s="297">
        <v>156</v>
      </c>
      <c r="Z121" s="298">
        <v>168</v>
      </c>
    </row>
    <row r="122" spans="3:26" s="121" customFormat="1" ht="51.75" customHeight="1" x14ac:dyDescent="0.25">
      <c r="C122" s="121">
        <v>1</v>
      </c>
      <c r="D122" s="120" t="s">
        <v>6</v>
      </c>
      <c r="E122" s="108">
        <f>E121+1</f>
        <v>90</v>
      </c>
      <c r="F122" s="109">
        <v>261</v>
      </c>
      <c r="G122" s="110">
        <v>186984</v>
      </c>
      <c r="H122" s="111">
        <v>459</v>
      </c>
      <c r="I122" s="158" t="s">
        <v>1328</v>
      </c>
      <c r="J122" s="158" t="s">
        <v>1605</v>
      </c>
      <c r="K122" s="112" t="s">
        <v>192</v>
      </c>
      <c r="L122" s="112" t="s">
        <v>195</v>
      </c>
      <c r="M122" s="112" t="s">
        <v>911</v>
      </c>
      <c r="N122" s="112" t="s">
        <v>26</v>
      </c>
      <c r="O122" s="112" t="s">
        <v>8</v>
      </c>
      <c r="P122" s="112" t="s">
        <v>11</v>
      </c>
      <c r="Q122" s="112" t="s">
        <v>156</v>
      </c>
      <c r="R122" s="113">
        <f t="shared" si="52"/>
        <v>950000</v>
      </c>
      <c r="S122" s="114">
        <v>950000</v>
      </c>
      <c r="T122" s="115"/>
      <c r="U122" s="115"/>
      <c r="V122" s="116" t="s">
        <v>193</v>
      </c>
      <c r="W122" s="117">
        <v>3</v>
      </c>
      <c r="X122" s="297">
        <f t="shared" si="54"/>
        <v>249</v>
      </c>
      <c r="Y122" s="297">
        <v>128</v>
      </c>
      <c r="Z122" s="298">
        <v>121</v>
      </c>
    </row>
    <row r="123" spans="3:26" s="121" customFormat="1" ht="51.75" customHeight="1" x14ac:dyDescent="0.25">
      <c r="C123" s="121">
        <v>1</v>
      </c>
      <c r="D123" s="120" t="s">
        <v>6</v>
      </c>
      <c r="E123" s="108">
        <f t="shared" si="53"/>
        <v>91</v>
      </c>
      <c r="F123" s="109">
        <v>1128</v>
      </c>
      <c r="G123" s="110">
        <v>208556</v>
      </c>
      <c r="H123" s="111">
        <v>601</v>
      </c>
      <c r="I123" s="158" t="s">
        <v>1326</v>
      </c>
      <c r="J123" s="158" t="s">
        <v>1605</v>
      </c>
      <c r="K123" s="112" t="s">
        <v>192</v>
      </c>
      <c r="L123" s="112" t="s">
        <v>195</v>
      </c>
      <c r="M123" s="112" t="s">
        <v>672</v>
      </c>
      <c r="N123" s="112" t="s">
        <v>18</v>
      </c>
      <c r="O123" s="112" t="s">
        <v>8</v>
      </c>
      <c r="P123" s="112" t="s">
        <v>8</v>
      </c>
      <c r="Q123" s="112" t="s">
        <v>318</v>
      </c>
      <c r="R123" s="113">
        <f t="shared" si="52"/>
        <v>500000</v>
      </c>
      <c r="S123" s="114">
        <v>500000</v>
      </c>
      <c r="T123" s="115"/>
      <c r="U123" s="115"/>
      <c r="V123" s="116" t="s">
        <v>10</v>
      </c>
      <c r="W123" s="117">
        <v>154.66</v>
      </c>
      <c r="X123" s="297">
        <f t="shared" si="54"/>
        <v>334</v>
      </c>
      <c r="Y123" s="297">
        <v>170</v>
      </c>
      <c r="Z123" s="298">
        <v>164</v>
      </c>
    </row>
    <row r="124" spans="3:26" s="121" customFormat="1" ht="51.75" customHeight="1" x14ac:dyDescent="0.25">
      <c r="C124" s="121">
        <v>1</v>
      </c>
      <c r="D124" s="120" t="s">
        <v>6</v>
      </c>
      <c r="E124" s="108">
        <f t="shared" si="53"/>
        <v>92</v>
      </c>
      <c r="F124" s="109">
        <v>1158</v>
      </c>
      <c r="G124" s="110">
        <v>254912</v>
      </c>
      <c r="H124" s="111"/>
      <c r="I124" s="158" t="s">
        <v>1341</v>
      </c>
      <c r="J124" s="158" t="s">
        <v>1605</v>
      </c>
      <c r="K124" s="112" t="s">
        <v>192</v>
      </c>
      <c r="L124" s="112" t="s">
        <v>22</v>
      </c>
      <c r="M124" s="112" t="s">
        <v>909</v>
      </c>
      <c r="N124" s="112" t="s">
        <v>18</v>
      </c>
      <c r="O124" s="112" t="s">
        <v>8</v>
      </c>
      <c r="P124" s="112" t="s">
        <v>8</v>
      </c>
      <c r="Q124" s="112" t="s">
        <v>910</v>
      </c>
      <c r="R124" s="113">
        <f t="shared" si="52"/>
        <v>500000</v>
      </c>
      <c r="S124" s="114">
        <v>500000</v>
      </c>
      <c r="T124" s="115"/>
      <c r="U124" s="115"/>
      <c r="V124" s="116" t="s">
        <v>183</v>
      </c>
      <c r="W124" s="117">
        <v>63</v>
      </c>
      <c r="X124" s="297">
        <f t="shared" ref="X124" si="56">+Y124+Z124</f>
        <v>428</v>
      </c>
      <c r="Y124" s="297">
        <v>218</v>
      </c>
      <c r="Z124" s="298">
        <v>210</v>
      </c>
    </row>
    <row r="125" spans="3:26" s="121" customFormat="1" ht="51.75" customHeight="1" x14ac:dyDescent="0.25">
      <c r="C125" s="121">
        <v>1</v>
      </c>
      <c r="D125" s="120" t="s">
        <v>6</v>
      </c>
      <c r="E125" s="108">
        <f t="shared" si="53"/>
        <v>93</v>
      </c>
      <c r="F125" s="109">
        <v>1152</v>
      </c>
      <c r="G125" s="110">
        <v>220780</v>
      </c>
      <c r="H125" s="111"/>
      <c r="I125" s="158" t="s">
        <v>1344</v>
      </c>
      <c r="J125" s="158" t="s">
        <v>1605</v>
      </c>
      <c r="K125" s="112" t="s">
        <v>192</v>
      </c>
      <c r="L125" s="112" t="s">
        <v>22</v>
      </c>
      <c r="M125" s="112" t="s">
        <v>844</v>
      </c>
      <c r="N125" s="112" t="s">
        <v>7</v>
      </c>
      <c r="O125" s="112" t="s">
        <v>8</v>
      </c>
      <c r="P125" s="112" t="s">
        <v>8</v>
      </c>
      <c r="Q125" s="112" t="s">
        <v>61</v>
      </c>
      <c r="R125" s="113">
        <f t="shared" si="52"/>
        <v>500000</v>
      </c>
      <c r="S125" s="114">
        <v>500000</v>
      </c>
      <c r="T125" s="115"/>
      <c r="U125" s="115"/>
      <c r="V125" s="116" t="s">
        <v>183</v>
      </c>
      <c r="W125" s="117">
        <v>63</v>
      </c>
      <c r="X125" s="297">
        <f t="shared" si="54"/>
        <v>379</v>
      </c>
      <c r="Y125" s="297">
        <v>194</v>
      </c>
      <c r="Z125" s="298">
        <v>185</v>
      </c>
    </row>
    <row r="126" spans="3:26" s="121" customFormat="1" ht="51.75" customHeight="1" x14ac:dyDescent="0.25">
      <c r="C126" s="121">
        <v>1</v>
      </c>
      <c r="D126" s="120" t="s">
        <v>6</v>
      </c>
      <c r="E126" s="108">
        <f t="shared" si="53"/>
        <v>94</v>
      </c>
      <c r="F126" s="109">
        <v>1033</v>
      </c>
      <c r="G126" s="110">
        <v>250561</v>
      </c>
      <c r="H126" s="111"/>
      <c r="I126" s="158" t="s">
        <v>1345</v>
      </c>
      <c r="J126" s="158" t="s">
        <v>1605</v>
      </c>
      <c r="K126" s="112" t="s">
        <v>192</v>
      </c>
      <c r="L126" s="112" t="s">
        <v>22</v>
      </c>
      <c r="M126" s="112" t="s">
        <v>220</v>
      </c>
      <c r="N126" s="112" t="s">
        <v>18</v>
      </c>
      <c r="O126" s="112" t="s">
        <v>8</v>
      </c>
      <c r="P126" s="112" t="s">
        <v>8</v>
      </c>
      <c r="Q126" s="112" t="s">
        <v>70</v>
      </c>
      <c r="R126" s="113">
        <f t="shared" si="52"/>
        <v>500000</v>
      </c>
      <c r="S126" s="114">
        <v>500000</v>
      </c>
      <c r="T126" s="115"/>
      <c r="U126" s="115"/>
      <c r="V126" s="116" t="s">
        <v>200</v>
      </c>
      <c r="W126" s="117">
        <v>1</v>
      </c>
      <c r="X126" s="297">
        <f t="shared" si="54"/>
        <v>428</v>
      </c>
      <c r="Y126" s="297">
        <v>218</v>
      </c>
      <c r="Z126" s="298">
        <v>210</v>
      </c>
    </row>
    <row r="127" spans="3:26" s="121" customFormat="1" ht="51.75" customHeight="1" x14ac:dyDescent="0.25">
      <c r="C127" s="121">
        <v>1</v>
      </c>
      <c r="D127" s="120" t="s">
        <v>6</v>
      </c>
      <c r="E127" s="108">
        <f t="shared" si="53"/>
        <v>95</v>
      </c>
      <c r="F127" s="109">
        <v>1054</v>
      </c>
      <c r="G127" s="110">
        <v>157690</v>
      </c>
      <c r="H127" s="111">
        <v>307</v>
      </c>
      <c r="I127" s="158" t="s">
        <v>1339</v>
      </c>
      <c r="J127" s="158" t="s">
        <v>1605</v>
      </c>
      <c r="K127" s="112" t="s">
        <v>192</v>
      </c>
      <c r="L127" s="112" t="s">
        <v>195</v>
      </c>
      <c r="M127" s="112" t="s">
        <v>221</v>
      </c>
      <c r="N127" s="112" t="s">
        <v>7</v>
      </c>
      <c r="O127" s="112" t="s">
        <v>8</v>
      </c>
      <c r="P127" s="112" t="s">
        <v>8</v>
      </c>
      <c r="Q127" s="112" t="s">
        <v>82</v>
      </c>
      <c r="R127" s="113">
        <f t="shared" si="52"/>
        <v>437282.57</v>
      </c>
      <c r="S127" s="114">
        <v>437282.57</v>
      </c>
      <c r="T127" s="115"/>
      <c r="U127" s="115"/>
      <c r="V127" s="116" t="s">
        <v>10</v>
      </c>
      <c r="W127" s="117">
        <v>43.25</v>
      </c>
      <c r="X127" s="297">
        <f t="shared" si="54"/>
        <v>374</v>
      </c>
      <c r="Y127" s="297">
        <v>190</v>
      </c>
      <c r="Z127" s="298">
        <v>184</v>
      </c>
    </row>
    <row r="128" spans="3:26" s="121" customFormat="1" ht="51.75" customHeight="1" x14ac:dyDescent="0.25">
      <c r="C128" s="121">
        <v>1</v>
      </c>
      <c r="D128" s="120" t="s">
        <v>6</v>
      </c>
      <c r="E128" s="108">
        <f t="shared" si="53"/>
        <v>96</v>
      </c>
      <c r="F128" s="109">
        <v>1082</v>
      </c>
      <c r="G128" s="110">
        <v>184718</v>
      </c>
      <c r="H128" s="111">
        <v>450</v>
      </c>
      <c r="I128" s="158" t="s">
        <v>1331</v>
      </c>
      <c r="J128" s="158" t="s">
        <v>1605</v>
      </c>
      <c r="K128" s="112" t="s">
        <v>192</v>
      </c>
      <c r="L128" s="112" t="s">
        <v>22</v>
      </c>
      <c r="M128" s="112" t="s">
        <v>631</v>
      </c>
      <c r="N128" s="112" t="s">
        <v>52</v>
      </c>
      <c r="O128" s="112" t="s">
        <v>8</v>
      </c>
      <c r="P128" s="112" t="s">
        <v>8</v>
      </c>
      <c r="Q128" s="112" t="s">
        <v>88</v>
      </c>
      <c r="R128" s="113">
        <f t="shared" si="52"/>
        <v>1900000</v>
      </c>
      <c r="S128" s="114">
        <v>1900000</v>
      </c>
      <c r="T128" s="115"/>
      <c r="U128" s="115"/>
      <c r="V128" s="116" t="s">
        <v>10</v>
      </c>
      <c r="W128" s="117">
        <v>473.1</v>
      </c>
      <c r="X128" s="297">
        <f t="shared" si="54"/>
        <v>362</v>
      </c>
      <c r="Y128" s="297">
        <v>185</v>
      </c>
      <c r="Z128" s="298">
        <v>177</v>
      </c>
    </row>
    <row r="129" spans="3:26" s="121" customFormat="1" ht="51.75" customHeight="1" x14ac:dyDescent="0.25">
      <c r="C129" s="121">
        <v>1</v>
      </c>
      <c r="D129" s="120" t="s">
        <v>6</v>
      </c>
      <c r="E129" s="108">
        <f t="shared" si="53"/>
        <v>97</v>
      </c>
      <c r="F129" s="109">
        <v>1083</v>
      </c>
      <c r="G129" s="110">
        <v>176645</v>
      </c>
      <c r="H129" s="111">
        <v>429</v>
      </c>
      <c r="I129" s="158" t="s">
        <v>1336</v>
      </c>
      <c r="J129" s="158" t="s">
        <v>1605</v>
      </c>
      <c r="K129" s="112" t="s">
        <v>192</v>
      </c>
      <c r="L129" s="112" t="s">
        <v>195</v>
      </c>
      <c r="M129" s="112" t="s">
        <v>597</v>
      </c>
      <c r="N129" s="112" t="s">
        <v>29</v>
      </c>
      <c r="O129" s="112" t="s">
        <v>8</v>
      </c>
      <c r="P129" s="112" t="s">
        <v>11</v>
      </c>
      <c r="Q129" s="112" t="s">
        <v>296</v>
      </c>
      <c r="R129" s="113">
        <f t="shared" si="52"/>
        <v>500000</v>
      </c>
      <c r="S129" s="114">
        <v>500000</v>
      </c>
      <c r="T129" s="115"/>
      <c r="U129" s="115"/>
      <c r="V129" s="116" t="s">
        <v>183</v>
      </c>
      <c r="W129" s="117">
        <v>150.34</v>
      </c>
      <c r="X129" s="297">
        <f t="shared" si="54"/>
        <v>489</v>
      </c>
      <c r="Y129" s="297">
        <v>249</v>
      </c>
      <c r="Z129" s="298">
        <v>240</v>
      </c>
    </row>
    <row r="130" spans="3:26" s="121" customFormat="1" ht="51.75" customHeight="1" x14ac:dyDescent="0.25">
      <c r="C130" s="121">
        <v>1</v>
      </c>
      <c r="D130" s="120" t="s">
        <v>6</v>
      </c>
      <c r="E130" s="108">
        <f t="shared" si="53"/>
        <v>98</v>
      </c>
      <c r="F130" s="109" t="s">
        <v>1112</v>
      </c>
      <c r="G130" s="110">
        <v>263164</v>
      </c>
      <c r="H130" s="111"/>
      <c r="I130" s="158" t="s">
        <v>1347</v>
      </c>
      <c r="J130" s="158" t="s">
        <v>1605</v>
      </c>
      <c r="K130" s="112" t="s">
        <v>192</v>
      </c>
      <c r="L130" s="112" t="s">
        <v>22</v>
      </c>
      <c r="M130" s="112" t="s">
        <v>1107</v>
      </c>
      <c r="N130" s="112" t="s">
        <v>26</v>
      </c>
      <c r="O130" s="112" t="s">
        <v>8</v>
      </c>
      <c r="P130" s="112" t="s">
        <v>8</v>
      </c>
      <c r="Q130" s="112" t="s">
        <v>27</v>
      </c>
      <c r="R130" s="113">
        <f t="shared" si="52"/>
        <v>600000</v>
      </c>
      <c r="S130" s="114">
        <v>0</v>
      </c>
      <c r="T130" s="115"/>
      <c r="U130" s="114">
        <v>600000</v>
      </c>
      <c r="V130" s="116" t="s">
        <v>200</v>
      </c>
      <c r="W130" s="117">
        <v>1</v>
      </c>
      <c r="X130" s="297">
        <f t="shared" si="54"/>
        <v>445</v>
      </c>
      <c r="Y130" s="297">
        <v>225</v>
      </c>
      <c r="Z130" s="298">
        <v>220</v>
      </c>
    </row>
    <row r="131" spans="3:26" s="121" customFormat="1" ht="17.25" customHeight="1" x14ac:dyDescent="0.25">
      <c r="D131" s="120"/>
      <c r="E131" s="108"/>
      <c r="F131" s="109"/>
      <c r="G131" s="110"/>
      <c r="H131" s="111"/>
      <c r="I131" s="158"/>
      <c r="J131" s="158"/>
      <c r="K131" s="112"/>
      <c r="L131" s="112"/>
      <c r="M131" s="112"/>
      <c r="N131" s="112"/>
      <c r="O131" s="112"/>
      <c r="P131" s="112"/>
      <c r="Q131" s="112"/>
      <c r="R131" s="113"/>
      <c r="S131" s="114"/>
      <c r="T131" s="115"/>
      <c r="U131" s="115"/>
      <c r="V131" s="118"/>
      <c r="W131" s="122"/>
      <c r="X131" s="297"/>
      <c r="Y131" s="297"/>
      <c r="Z131" s="298"/>
    </row>
    <row r="132" spans="3:26" s="121" customFormat="1" ht="52.5" customHeight="1" x14ac:dyDescent="0.25">
      <c r="D132" s="120"/>
      <c r="E132" s="127"/>
      <c r="F132" s="128"/>
      <c r="G132" s="110"/>
      <c r="H132" s="111"/>
      <c r="I132" s="158"/>
      <c r="J132" s="158"/>
      <c r="K132" s="129" t="s">
        <v>222</v>
      </c>
      <c r="L132" s="128"/>
      <c r="M132" s="128"/>
      <c r="N132" s="128"/>
      <c r="O132" s="128"/>
      <c r="P132" s="130"/>
      <c r="Q132" s="130"/>
      <c r="R132" s="131">
        <f>SUM(R133:R140)</f>
        <v>3946099.1</v>
      </c>
      <c r="S132" s="131">
        <f>SUM(S133:S140)</f>
        <v>3596099.1</v>
      </c>
      <c r="T132" s="131">
        <f t="shared" ref="T132:U132" si="57">SUM(T133:T140)</f>
        <v>0</v>
      </c>
      <c r="U132" s="131">
        <f t="shared" si="57"/>
        <v>350000</v>
      </c>
      <c r="V132" s="132"/>
      <c r="W132" s="39"/>
      <c r="X132" s="313"/>
      <c r="Y132" s="313"/>
      <c r="Z132" s="314"/>
    </row>
    <row r="133" spans="3:26" s="121" customFormat="1" ht="64.5" customHeight="1" x14ac:dyDescent="0.25">
      <c r="C133" s="121">
        <v>1</v>
      </c>
      <c r="D133" s="120" t="s">
        <v>6</v>
      </c>
      <c r="E133" s="108">
        <f>E130+1</f>
        <v>99</v>
      </c>
      <c r="F133" s="109">
        <v>283</v>
      </c>
      <c r="G133" s="110">
        <v>195994</v>
      </c>
      <c r="H133" s="111">
        <v>501</v>
      </c>
      <c r="I133" s="158" t="s">
        <v>1317</v>
      </c>
      <c r="J133" s="158" t="s">
        <v>1606</v>
      </c>
      <c r="K133" s="112" t="s">
        <v>192</v>
      </c>
      <c r="L133" s="112" t="s">
        <v>22</v>
      </c>
      <c r="M133" s="112" t="s">
        <v>695</v>
      </c>
      <c r="N133" s="112" t="s">
        <v>26</v>
      </c>
      <c r="O133" s="112" t="s">
        <v>8</v>
      </c>
      <c r="P133" s="112" t="s">
        <v>8</v>
      </c>
      <c r="Q133" s="112" t="s">
        <v>696</v>
      </c>
      <c r="R133" s="113">
        <f>S133+T133+U133</f>
        <v>1000000</v>
      </c>
      <c r="S133" s="114">
        <v>1000000</v>
      </c>
      <c r="T133" s="115"/>
      <c r="U133" s="115"/>
      <c r="V133" s="116" t="s">
        <v>183</v>
      </c>
      <c r="W133" s="117">
        <v>519.13</v>
      </c>
      <c r="X133" s="297">
        <f t="shared" ref="X133:X139" si="58">+Y133+Z133</f>
        <v>535</v>
      </c>
      <c r="Y133" s="297">
        <v>271</v>
      </c>
      <c r="Z133" s="298">
        <v>264</v>
      </c>
    </row>
    <row r="134" spans="3:26" s="121" customFormat="1" ht="64.5" customHeight="1" x14ac:dyDescent="0.25">
      <c r="C134" s="121">
        <v>1</v>
      </c>
      <c r="D134" s="120" t="s">
        <v>6</v>
      </c>
      <c r="E134" s="108">
        <f>E133+1</f>
        <v>100</v>
      </c>
      <c r="F134" s="109">
        <v>1395</v>
      </c>
      <c r="G134" s="109">
        <v>254015</v>
      </c>
      <c r="H134" s="111"/>
      <c r="I134" s="158" t="s">
        <v>1321</v>
      </c>
      <c r="J134" s="158" t="s">
        <v>1605</v>
      </c>
      <c r="K134" s="112" t="s">
        <v>192</v>
      </c>
      <c r="L134" s="112" t="s">
        <v>195</v>
      </c>
      <c r="M134" s="112" t="s">
        <v>961</v>
      </c>
      <c r="N134" s="112" t="s">
        <v>57</v>
      </c>
      <c r="O134" s="112" t="s">
        <v>8</v>
      </c>
      <c r="P134" s="112" t="s">
        <v>8</v>
      </c>
      <c r="Q134" s="112" t="s">
        <v>962</v>
      </c>
      <c r="R134" s="113">
        <f t="shared" ref="R134:R137" si="59">S134+T134+U134</f>
        <v>330000</v>
      </c>
      <c r="S134" s="114">
        <v>330000</v>
      </c>
      <c r="T134" s="115"/>
      <c r="U134" s="115"/>
      <c r="V134" s="116" t="s">
        <v>183</v>
      </c>
      <c r="W134" s="117">
        <v>86</v>
      </c>
      <c r="X134" s="297">
        <f t="shared" si="58"/>
        <v>299</v>
      </c>
      <c r="Y134" s="297">
        <v>153</v>
      </c>
      <c r="Z134" s="298">
        <v>146</v>
      </c>
    </row>
    <row r="135" spans="3:26" s="121" customFormat="1" ht="64.5" customHeight="1" x14ac:dyDescent="0.25">
      <c r="C135" s="121">
        <v>1</v>
      </c>
      <c r="D135" s="120" t="s">
        <v>6</v>
      </c>
      <c r="E135" s="108">
        <f t="shared" ref="E135:E139" si="60">E134+1</f>
        <v>101</v>
      </c>
      <c r="F135" s="109">
        <v>1396</v>
      </c>
      <c r="G135" s="109">
        <v>254988</v>
      </c>
      <c r="H135" s="111"/>
      <c r="I135" s="158" t="s">
        <v>1322</v>
      </c>
      <c r="J135" s="158" t="s">
        <v>1605</v>
      </c>
      <c r="K135" s="112" t="s">
        <v>192</v>
      </c>
      <c r="L135" s="112" t="s">
        <v>195</v>
      </c>
      <c r="M135" s="112" t="s">
        <v>975</v>
      </c>
      <c r="N135" s="112" t="s">
        <v>96</v>
      </c>
      <c r="O135" s="112" t="s">
        <v>8</v>
      </c>
      <c r="P135" s="112" t="s">
        <v>8</v>
      </c>
      <c r="Q135" s="112" t="s">
        <v>1102</v>
      </c>
      <c r="R135" s="113">
        <f t="shared" si="59"/>
        <v>215000</v>
      </c>
      <c r="S135" s="114">
        <v>215000</v>
      </c>
      <c r="T135" s="115"/>
      <c r="U135" s="115"/>
      <c r="V135" s="116" t="s">
        <v>183</v>
      </c>
      <c r="W135" s="117">
        <v>65</v>
      </c>
      <c r="X135" s="297">
        <f t="shared" si="58"/>
        <v>467</v>
      </c>
      <c r="Y135" s="297">
        <v>231</v>
      </c>
      <c r="Z135" s="298">
        <v>236</v>
      </c>
    </row>
    <row r="136" spans="3:26" s="121" customFormat="1" ht="51.75" customHeight="1" x14ac:dyDescent="0.25">
      <c r="C136" s="121">
        <v>1</v>
      </c>
      <c r="D136" s="120" t="s">
        <v>6</v>
      </c>
      <c r="E136" s="108">
        <f t="shared" si="60"/>
        <v>102</v>
      </c>
      <c r="F136" s="109">
        <v>267</v>
      </c>
      <c r="G136" s="110">
        <v>187180</v>
      </c>
      <c r="H136" s="111">
        <v>461</v>
      </c>
      <c r="I136" s="158" t="s">
        <v>1320</v>
      </c>
      <c r="J136" s="158" t="s">
        <v>1606</v>
      </c>
      <c r="K136" s="112" t="s">
        <v>192</v>
      </c>
      <c r="L136" s="112" t="s">
        <v>22</v>
      </c>
      <c r="M136" s="112" t="s">
        <v>223</v>
      </c>
      <c r="N136" s="112" t="s">
        <v>96</v>
      </c>
      <c r="O136" s="112" t="s">
        <v>8</v>
      </c>
      <c r="P136" s="112" t="s">
        <v>8</v>
      </c>
      <c r="Q136" s="112" t="s">
        <v>956</v>
      </c>
      <c r="R136" s="113">
        <f t="shared" si="59"/>
        <v>551099.1</v>
      </c>
      <c r="S136" s="114">
        <v>551099.1</v>
      </c>
      <c r="T136" s="115"/>
      <c r="U136" s="115"/>
      <c r="V136" s="116" t="s">
        <v>183</v>
      </c>
      <c r="W136" s="117">
        <v>589</v>
      </c>
      <c r="X136" s="297">
        <f t="shared" si="58"/>
        <v>519</v>
      </c>
      <c r="Y136" s="297">
        <v>263</v>
      </c>
      <c r="Z136" s="298">
        <v>256</v>
      </c>
    </row>
    <row r="137" spans="3:26" s="121" customFormat="1" ht="75.75" customHeight="1" x14ac:dyDescent="0.25">
      <c r="C137" s="121">
        <v>1</v>
      </c>
      <c r="D137" s="120" t="s">
        <v>6</v>
      </c>
      <c r="E137" s="108">
        <f t="shared" si="60"/>
        <v>103</v>
      </c>
      <c r="F137" s="109">
        <v>1129</v>
      </c>
      <c r="G137" s="110">
        <v>209603</v>
      </c>
      <c r="H137" s="111">
        <v>604</v>
      </c>
      <c r="I137" s="158" t="s">
        <v>1318</v>
      </c>
      <c r="J137" s="158" t="s">
        <v>1605</v>
      </c>
      <c r="K137" s="112" t="s">
        <v>192</v>
      </c>
      <c r="L137" s="112" t="s">
        <v>22</v>
      </c>
      <c r="M137" s="112" t="s">
        <v>684</v>
      </c>
      <c r="N137" s="112" t="s">
        <v>7</v>
      </c>
      <c r="O137" s="112" t="s">
        <v>8</v>
      </c>
      <c r="P137" s="112" t="s">
        <v>8</v>
      </c>
      <c r="Q137" s="112" t="s">
        <v>62</v>
      </c>
      <c r="R137" s="113">
        <f t="shared" si="59"/>
        <v>1000000</v>
      </c>
      <c r="S137" s="114">
        <v>1000000</v>
      </c>
      <c r="T137" s="115"/>
      <c r="U137" s="115"/>
      <c r="V137" s="116" t="s">
        <v>183</v>
      </c>
      <c r="W137" s="117">
        <v>156</v>
      </c>
      <c r="X137" s="297">
        <f t="shared" si="58"/>
        <v>317</v>
      </c>
      <c r="Y137" s="297">
        <v>164</v>
      </c>
      <c r="Z137" s="298">
        <v>153</v>
      </c>
    </row>
    <row r="138" spans="3:26" s="121" customFormat="1" ht="78" customHeight="1" x14ac:dyDescent="0.25">
      <c r="C138" s="121">
        <v>1</v>
      </c>
      <c r="D138" s="120" t="s">
        <v>6</v>
      </c>
      <c r="E138" s="108">
        <f t="shared" si="60"/>
        <v>104</v>
      </c>
      <c r="F138" s="109">
        <v>1084</v>
      </c>
      <c r="G138" s="110">
        <v>209755</v>
      </c>
      <c r="H138" s="111">
        <v>606</v>
      </c>
      <c r="I138" s="158" t="s">
        <v>1319</v>
      </c>
      <c r="J138" s="158" t="s">
        <v>1605</v>
      </c>
      <c r="K138" s="112" t="s">
        <v>192</v>
      </c>
      <c r="L138" s="112" t="s">
        <v>22</v>
      </c>
      <c r="M138" s="112" t="s">
        <v>595</v>
      </c>
      <c r="N138" s="112" t="s">
        <v>18</v>
      </c>
      <c r="O138" s="112" t="s">
        <v>8</v>
      </c>
      <c r="P138" s="112" t="s">
        <v>8</v>
      </c>
      <c r="Q138" s="112" t="s">
        <v>596</v>
      </c>
      <c r="R138" s="113">
        <f t="shared" ref="R138:R139" si="61">S138+T138+U138</f>
        <v>500000</v>
      </c>
      <c r="S138" s="114">
        <v>500000</v>
      </c>
      <c r="T138" s="115"/>
      <c r="U138" s="115"/>
      <c r="V138" s="116" t="s">
        <v>10</v>
      </c>
      <c r="W138" s="117">
        <v>73.239999999999995</v>
      </c>
      <c r="X138" s="297">
        <f t="shared" si="58"/>
        <v>448</v>
      </c>
      <c r="Y138" s="297">
        <v>227</v>
      </c>
      <c r="Z138" s="298">
        <v>221</v>
      </c>
    </row>
    <row r="139" spans="3:26" s="121" customFormat="1" ht="78" customHeight="1" x14ac:dyDescent="0.25">
      <c r="C139" s="121">
        <v>1</v>
      </c>
      <c r="D139" s="120" t="s">
        <v>6</v>
      </c>
      <c r="E139" s="108">
        <f t="shared" si="60"/>
        <v>105</v>
      </c>
      <c r="F139" s="109" t="s">
        <v>1113</v>
      </c>
      <c r="G139" s="110">
        <v>263144</v>
      </c>
      <c r="H139" s="111"/>
      <c r="I139" s="158" t="s">
        <v>1323</v>
      </c>
      <c r="J139" s="158" t="s">
        <v>1605</v>
      </c>
      <c r="K139" s="112" t="s">
        <v>192</v>
      </c>
      <c r="L139" s="112" t="s">
        <v>195</v>
      </c>
      <c r="M139" s="112" t="s">
        <v>1109</v>
      </c>
      <c r="N139" s="112" t="s">
        <v>26</v>
      </c>
      <c r="O139" s="112" t="s">
        <v>8</v>
      </c>
      <c r="P139" s="112" t="s">
        <v>8</v>
      </c>
      <c r="Q139" s="112" t="s">
        <v>1108</v>
      </c>
      <c r="R139" s="113">
        <f t="shared" si="61"/>
        <v>350000</v>
      </c>
      <c r="S139" s="114">
        <v>0</v>
      </c>
      <c r="T139" s="115"/>
      <c r="U139" s="114">
        <v>350000</v>
      </c>
      <c r="V139" s="116" t="s">
        <v>183</v>
      </c>
      <c r="W139" s="117">
        <v>123</v>
      </c>
      <c r="X139" s="297">
        <f t="shared" si="58"/>
        <v>299</v>
      </c>
      <c r="Y139" s="297">
        <v>153</v>
      </c>
      <c r="Z139" s="298">
        <v>146</v>
      </c>
    </row>
    <row r="140" spans="3:26" s="121" customFormat="1" ht="19.5" customHeight="1" x14ac:dyDescent="0.25">
      <c r="D140" s="120"/>
      <c r="E140" s="108"/>
      <c r="F140" s="109"/>
      <c r="G140" s="110"/>
      <c r="H140" s="111"/>
      <c r="I140" s="158"/>
      <c r="J140" s="158"/>
      <c r="K140" s="112"/>
      <c r="L140" s="112"/>
      <c r="M140" s="112"/>
      <c r="N140" s="112"/>
      <c r="O140" s="112"/>
      <c r="P140" s="112"/>
      <c r="Q140" s="112"/>
      <c r="R140" s="113"/>
      <c r="S140" s="114"/>
      <c r="T140" s="115"/>
      <c r="U140" s="115"/>
      <c r="V140" s="118"/>
      <c r="W140" s="122"/>
      <c r="X140" s="297"/>
      <c r="Y140" s="297"/>
      <c r="Z140" s="298"/>
    </row>
    <row r="141" spans="3:26" s="121" customFormat="1" ht="51.75" customHeight="1" x14ac:dyDescent="0.25">
      <c r="D141" s="120"/>
      <c r="E141" s="127"/>
      <c r="F141" s="128"/>
      <c r="G141" s="110"/>
      <c r="H141" s="111"/>
      <c r="I141" s="158"/>
      <c r="J141" s="158"/>
      <c r="K141" s="129" t="s">
        <v>224</v>
      </c>
      <c r="L141" s="128"/>
      <c r="M141" s="128"/>
      <c r="N141" s="128"/>
      <c r="O141" s="128"/>
      <c r="P141" s="130"/>
      <c r="Q141" s="130"/>
      <c r="R141" s="131">
        <f>SUM(R142:R145)</f>
        <v>2100000</v>
      </c>
      <c r="S141" s="131">
        <f>SUM(S142:S145)</f>
        <v>2100000</v>
      </c>
      <c r="T141" s="133"/>
      <c r="U141" s="130"/>
      <c r="V141" s="132"/>
      <c r="W141" s="39"/>
      <c r="X141" s="313"/>
      <c r="Y141" s="313"/>
      <c r="Z141" s="314"/>
    </row>
    <row r="142" spans="3:26" s="121" customFormat="1" ht="51.75" customHeight="1" x14ac:dyDescent="0.25">
      <c r="C142" s="121">
        <v>1</v>
      </c>
      <c r="D142" s="120" t="s">
        <v>6</v>
      </c>
      <c r="E142" s="108">
        <f>E139+1</f>
        <v>106</v>
      </c>
      <c r="F142" s="109">
        <v>233</v>
      </c>
      <c r="G142" s="110">
        <v>157826</v>
      </c>
      <c r="H142" s="111">
        <v>329</v>
      </c>
      <c r="I142" s="158" t="s">
        <v>1340</v>
      </c>
      <c r="J142" s="158" t="s">
        <v>1605</v>
      </c>
      <c r="K142" s="112" t="s">
        <v>104</v>
      </c>
      <c r="L142" s="112" t="s">
        <v>22</v>
      </c>
      <c r="M142" s="112" t="s">
        <v>159</v>
      </c>
      <c r="N142" s="112" t="s">
        <v>7</v>
      </c>
      <c r="O142" s="112" t="s">
        <v>11</v>
      </c>
      <c r="P142" s="112" t="s">
        <v>8</v>
      </c>
      <c r="Q142" s="112" t="s">
        <v>160</v>
      </c>
      <c r="R142" s="113">
        <f>S142+T142+U142</f>
        <v>500000</v>
      </c>
      <c r="S142" s="114">
        <v>500000</v>
      </c>
      <c r="T142" s="115"/>
      <c r="U142" s="115"/>
      <c r="V142" s="116" t="s">
        <v>10</v>
      </c>
      <c r="W142" s="117">
        <f>S142/10115</f>
        <v>49.431537320810676</v>
      </c>
      <c r="X142" s="297">
        <f>+Y142+Z142</f>
        <v>355</v>
      </c>
      <c r="Y142" s="297">
        <v>181</v>
      </c>
      <c r="Z142" s="298">
        <v>174</v>
      </c>
    </row>
    <row r="143" spans="3:26" s="121" customFormat="1" ht="57" customHeight="1" x14ac:dyDescent="0.25">
      <c r="C143" s="121">
        <v>1</v>
      </c>
      <c r="D143" s="120" t="s">
        <v>6</v>
      </c>
      <c r="E143" s="108">
        <f>E142+1</f>
        <v>107</v>
      </c>
      <c r="F143" s="109">
        <v>272</v>
      </c>
      <c r="G143" s="110">
        <v>223153</v>
      </c>
      <c r="H143" s="111"/>
      <c r="I143" s="158" t="s">
        <v>1346</v>
      </c>
      <c r="J143" s="158" t="s">
        <v>1605</v>
      </c>
      <c r="K143" s="112" t="s">
        <v>192</v>
      </c>
      <c r="L143" s="112" t="s">
        <v>22</v>
      </c>
      <c r="M143" s="112" t="s">
        <v>849</v>
      </c>
      <c r="N143" s="112" t="s">
        <v>18</v>
      </c>
      <c r="O143" s="112" t="s">
        <v>11</v>
      </c>
      <c r="P143" s="112" t="s">
        <v>8</v>
      </c>
      <c r="Q143" s="112" t="s">
        <v>226</v>
      </c>
      <c r="R143" s="113">
        <f t="shared" ref="R143:R144" si="62">S143+T143+U143</f>
        <v>1000000</v>
      </c>
      <c r="S143" s="114">
        <v>1000000</v>
      </c>
      <c r="T143" s="115"/>
      <c r="U143" s="115"/>
      <c r="V143" s="116" t="s">
        <v>193</v>
      </c>
      <c r="W143" s="122">
        <v>2</v>
      </c>
      <c r="X143" s="297">
        <f t="shared" ref="X143:X144" si="63">+Y143+Z143</f>
        <v>369</v>
      </c>
      <c r="Y143" s="297">
        <v>188</v>
      </c>
      <c r="Z143" s="298">
        <v>181</v>
      </c>
    </row>
    <row r="144" spans="3:26" s="121" customFormat="1" ht="90" customHeight="1" x14ac:dyDescent="0.25">
      <c r="C144" s="121">
        <v>1</v>
      </c>
      <c r="D144" s="120" t="s">
        <v>6</v>
      </c>
      <c r="E144" s="108">
        <f>E143+1</f>
        <v>108</v>
      </c>
      <c r="F144" s="109">
        <v>1130</v>
      </c>
      <c r="G144" s="110">
        <v>208631</v>
      </c>
      <c r="H144" s="111">
        <v>602</v>
      </c>
      <c r="I144" s="158" t="s">
        <v>1327</v>
      </c>
      <c r="J144" s="158" t="s">
        <v>1605</v>
      </c>
      <c r="K144" s="112" t="s">
        <v>192</v>
      </c>
      <c r="L144" s="112" t="s">
        <v>22</v>
      </c>
      <c r="M144" s="112" t="s">
        <v>679</v>
      </c>
      <c r="N144" s="112">
        <v>28</v>
      </c>
      <c r="O144" s="112" t="s">
        <v>8</v>
      </c>
      <c r="P144" s="112" t="s">
        <v>11</v>
      </c>
      <c r="Q144" s="112" t="s">
        <v>680</v>
      </c>
      <c r="R144" s="113">
        <f t="shared" si="62"/>
        <v>600000</v>
      </c>
      <c r="S144" s="114">
        <v>600000</v>
      </c>
      <c r="T144" s="115"/>
      <c r="U144" s="115"/>
      <c r="V144" s="116" t="s">
        <v>10</v>
      </c>
      <c r="W144" s="122" t="s">
        <v>1984</v>
      </c>
      <c r="X144" s="297">
        <f t="shared" si="63"/>
        <v>411</v>
      </c>
      <c r="Y144" s="297">
        <v>210</v>
      </c>
      <c r="Z144" s="298">
        <v>201</v>
      </c>
    </row>
    <row r="145" spans="3:26" ht="14.25" customHeight="1" x14ac:dyDescent="0.25">
      <c r="E145" s="63"/>
      <c r="F145" s="64"/>
      <c r="G145" s="35"/>
      <c r="H145" s="36"/>
      <c r="I145" s="159"/>
      <c r="J145" s="159"/>
      <c r="K145" s="65"/>
      <c r="L145" s="65"/>
      <c r="M145" s="65"/>
      <c r="N145" s="65"/>
      <c r="O145" s="65"/>
      <c r="P145" s="65"/>
      <c r="Q145" s="65"/>
      <c r="R145" s="66"/>
      <c r="S145" s="67"/>
      <c r="T145" s="68"/>
      <c r="U145" s="68"/>
      <c r="V145" s="72"/>
      <c r="W145" s="74"/>
      <c r="X145" s="311"/>
      <c r="Y145" s="311"/>
      <c r="Z145" s="312"/>
    </row>
    <row r="146" spans="3:26" ht="51.75" customHeight="1" x14ac:dyDescent="0.25">
      <c r="E146" s="52"/>
      <c r="F146" s="53"/>
      <c r="G146" s="54"/>
      <c r="H146" s="55"/>
      <c r="I146" s="160"/>
      <c r="J146" s="160"/>
      <c r="K146" s="56" t="s">
        <v>227</v>
      </c>
      <c r="L146" s="53"/>
      <c r="M146" s="53"/>
      <c r="N146" s="53"/>
      <c r="O146" s="53"/>
      <c r="P146" s="57"/>
      <c r="Q146" s="57"/>
      <c r="R146" s="58">
        <f>SUM(R147:R170)</f>
        <v>23549757.34</v>
      </c>
      <c r="S146" s="58">
        <f>SUM(S147:S170)</f>
        <v>22449757.34</v>
      </c>
      <c r="T146" s="58">
        <f t="shared" ref="T146:U146" si="64">SUM(T147:T170)</f>
        <v>0</v>
      </c>
      <c r="U146" s="58">
        <f t="shared" si="64"/>
        <v>1100000</v>
      </c>
      <c r="V146" s="60"/>
      <c r="W146" s="61"/>
      <c r="X146" s="309"/>
      <c r="Y146" s="309"/>
      <c r="Z146" s="310"/>
    </row>
    <row r="147" spans="3:26" s="121" customFormat="1" ht="51.75" customHeight="1" x14ac:dyDescent="0.25">
      <c r="C147" s="121">
        <v>1</v>
      </c>
      <c r="D147" s="120" t="s">
        <v>6</v>
      </c>
      <c r="E147" s="108">
        <f>E144+1</f>
        <v>109</v>
      </c>
      <c r="F147" s="109">
        <v>1406</v>
      </c>
      <c r="G147" s="110"/>
      <c r="H147" s="111"/>
      <c r="I147" s="158"/>
      <c r="J147" s="158" t="s">
        <v>1605</v>
      </c>
      <c r="K147" s="112" t="s">
        <v>192</v>
      </c>
      <c r="L147" s="112" t="s">
        <v>22</v>
      </c>
      <c r="M147" s="112" t="s">
        <v>1137</v>
      </c>
      <c r="N147" s="112" t="s">
        <v>57</v>
      </c>
      <c r="O147" s="112" t="s">
        <v>8</v>
      </c>
      <c r="P147" s="112" t="s">
        <v>8</v>
      </c>
      <c r="Q147" s="112" t="s">
        <v>1136</v>
      </c>
      <c r="R147" s="113">
        <f>S147+T147+U147</f>
        <v>250000</v>
      </c>
      <c r="S147" s="114">
        <v>250000</v>
      </c>
      <c r="T147" s="115"/>
      <c r="U147" s="115"/>
      <c r="V147" s="116" t="s">
        <v>183</v>
      </c>
      <c r="W147" s="117">
        <v>123</v>
      </c>
      <c r="X147" s="297">
        <f t="shared" ref="X147:X169" si="65">+Y147+Z147</f>
        <v>49</v>
      </c>
      <c r="Y147" s="297">
        <v>26</v>
      </c>
      <c r="Z147" s="298">
        <v>23</v>
      </c>
    </row>
    <row r="148" spans="3:26" s="121" customFormat="1" ht="51.75" customHeight="1" x14ac:dyDescent="0.25">
      <c r="C148" s="121">
        <v>1</v>
      </c>
      <c r="D148" s="120" t="s">
        <v>6</v>
      </c>
      <c r="E148" s="108">
        <f>E147+1</f>
        <v>110</v>
      </c>
      <c r="F148" s="109">
        <v>280</v>
      </c>
      <c r="G148" s="110">
        <v>193298</v>
      </c>
      <c r="H148" s="111">
        <v>491</v>
      </c>
      <c r="I148" s="158" t="s">
        <v>1299</v>
      </c>
      <c r="J148" s="158" t="s">
        <v>1605</v>
      </c>
      <c r="K148" s="112" t="s">
        <v>192</v>
      </c>
      <c r="L148" s="112" t="s">
        <v>22</v>
      </c>
      <c r="M148" s="112" t="s">
        <v>228</v>
      </c>
      <c r="N148" s="112" t="s">
        <v>111</v>
      </c>
      <c r="O148" s="112" t="s">
        <v>11</v>
      </c>
      <c r="P148" s="112" t="s">
        <v>8</v>
      </c>
      <c r="Q148" s="112" t="s">
        <v>229</v>
      </c>
      <c r="R148" s="113">
        <f>S148+T148+U148</f>
        <v>1000121.84</v>
      </c>
      <c r="S148" s="114">
        <v>1000121.84</v>
      </c>
      <c r="T148" s="115"/>
      <c r="U148" s="115"/>
      <c r="V148" s="116" t="s">
        <v>183</v>
      </c>
      <c r="W148" s="117" t="s">
        <v>1983</v>
      </c>
      <c r="X148" s="297">
        <f t="shared" si="65"/>
        <v>116</v>
      </c>
      <c r="Y148" s="297">
        <v>60</v>
      </c>
      <c r="Z148" s="298">
        <v>56</v>
      </c>
    </row>
    <row r="149" spans="3:26" s="121" customFormat="1" ht="51.75" customHeight="1" x14ac:dyDescent="0.25">
      <c r="C149" s="121">
        <v>1</v>
      </c>
      <c r="D149" s="120" t="s">
        <v>6</v>
      </c>
      <c r="E149" s="108">
        <f t="shared" ref="E149:E169" si="66">E148+1</f>
        <v>111</v>
      </c>
      <c r="F149" s="109">
        <v>1007</v>
      </c>
      <c r="G149" s="110">
        <v>91247</v>
      </c>
      <c r="H149" s="111">
        <v>53</v>
      </c>
      <c r="I149" s="158" t="s">
        <v>1289</v>
      </c>
      <c r="J149" s="158" t="s">
        <v>1605</v>
      </c>
      <c r="K149" s="112" t="s">
        <v>192</v>
      </c>
      <c r="L149" s="112" t="s">
        <v>22</v>
      </c>
      <c r="M149" s="112" t="s">
        <v>230</v>
      </c>
      <c r="N149" s="112" t="s">
        <v>26</v>
      </c>
      <c r="O149" s="112" t="s">
        <v>11</v>
      </c>
      <c r="P149" s="112" t="s">
        <v>11</v>
      </c>
      <c r="Q149" s="112" t="s">
        <v>231</v>
      </c>
      <c r="R149" s="113">
        <f>S149+T149+U149</f>
        <v>400000</v>
      </c>
      <c r="S149" s="114">
        <v>400000</v>
      </c>
      <c r="T149" s="115"/>
      <c r="U149" s="115"/>
      <c r="V149" s="116" t="s">
        <v>183</v>
      </c>
      <c r="W149" s="117">
        <v>100</v>
      </c>
      <c r="X149" s="297">
        <f t="shared" si="65"/>
        <v>104</v>
      </c>
      <c r="Y149" s="297">
        <v>54</v>
      </c>
      <c r="Z149" s="298">
        <v>50</v>
      </c>
    </row>
    <row r="150" spans="3:26" s="121" customFormat="1" ht="51.75" customHeight="1" x14ac:dyDescent="0.25">
      <c r="C150" s="121">
        <v>1</v>
      </c>
      <c r="D150" s="120" t="s">
        <v>6</v>
      </c>
      <c r="E150" s="108">
        <f t="shared" si="66"/>
        <v>112</v>
      </c>
      <c r="F150" s="109">
        <v>1055</v>
      </c>
      <c r="G150" s="110">
        <v>157711</v>
      </c>
      <c r="H150" s="111">
        <v>311</v>
      </c>
      <c r="I150" s="158" t="s">
        <v>1302</v>
      </c>
      <c r="J150" s="158" t="s">
        <v>1605</v>
      </c>
      <c r="K150" s="112" t="s">
        <v>192</v>
      </c>
      <c r="L150" s="112" t="s">
        <v>22</v>
      </c>
      <c r="M150" s="112" t="s">
        <v>232</v>
      </c>
      <c r="N150" s="112" t="s">
        <v>26</v>
      </c>
      <c r="O150" s="112" t="s">
        <v>8</v>
      </c>
      <c r="P150" s="112" t="s">
        <v>11</v>
      </c>
      <c r="Q150" s="112" t="s">
        <v>156</v>
      </c>
      <c r="R150" s="113">
        <f>S150+T150+U150</f>
        <v>459605.6</v>
      </c>
      <c r="S150" s="114">
        <v>459605.6</v>
      </c>
      <c r="T150" s="115"/>
      <c r="U150" s="115"/>
      <c r="V150" s="116" t="s">
        <v>183</v>
      </c>
      <c r="W150" s="117" t="s">
        <v>1982</v>
      </c>
      <c r="X150" s="297">
        <f t="shared" si="65"/>
        <v>89</v>
      </c>
      <c r="Y150" s="297">
        <v>46</v>
      </c>
      <c r="Z150" s="298">
        <v>43</v>
      </c>
    </row>
    <row r="151" spans="3:26" s="121" customFormat="1" ht="51.75" customHeight="1" x14ac:dyDescent="0.25">
      <c r="C151" s="121">
        <v>1</v>
      </c>
      <c r="D151" s="120" t="s">
        <v>6</v>
      </c>
      <c r="E151" s="108">
        <f t="shared" si="66"/>
        <v>113</v>
      </c>
      <c r="F151" s="109">
        <v>275</v>
      </c>
      <c r="G151" s="110">
        <v>248737</v>
      </c>
      <c r="H151" s="111"/>
      <c r="I151" s="158" t="s">
        <v>1310</v>
      </c>
      <c r="J151" s="158" t="s">
        <v>1605</v>
      </c>
      <c r="K151" s="112" t="s">
        <v>192</v>
      </c>
      <c r="L151" s="112" t="s">
        <v>22</v>
      </c>
      <c r="M151" s="112" t="s">
        <v>692</v>
      </c>
      <c r="N151" s="112" t="s">
        <v>7</v>
      </c>
      <c r="O151" s="112" t="s">
        <v>8</v>
      </c>
      <c r="P151" s="112" t="s">
        <v>8</v>
      </c>
      <c r="Q151" s="112" t="s">
        <v>233</v>
      </c>
      <c r="R151" s="113">
        <f t="shared" ref="R151:R169" si="67">S151+T151+U151</f>
        <v>964399.62</v>
      </c>
      <c r="S151" s="114">
        <v>964399.62</v>
      </c>
      <c r="T151" s="115"/>
      <c r="U151" s="115"/>
      <c r="V151" s="116" t="s">
        <v>183</v>
      </c>
      <c r="W151" s="117" t="s">
        <v>1985</v>
      </c>
      <c r="X151" s="297">
        <f t="shared" si="65"/>
        <v>119</v>
      </c>
      <c r="Y151" s="297">
        <v>63</v>
      </c>
      <c r="Z151" s="298">
        <v>56</v>
      </c>
    </row>
    <row r="152" spans="3:26" s="121" customFormat="1" ht="51.75" customHeight="1" x14ac:dyDescent="0.25">
      <c r="C152" s="121">
        <v>1</v>
      </c>
      <c r="D152" s="120" t="s">
        <v>6</v>
      </c>
      <c r="E152" s="108">
        <f t="shared" si="66"/>
        <v>114</v>
      </c>
      <c r="F152" s="109">
        <v>1085</v>
      </c>
      <c r="G152" s="110">
        <v>248920</v>
      </c>
      <c r="H152" s="111"/>
      <c r="I152" s="158" t="s">
        <v>1312</v>
      </c>
      <c r="J152" s="158" t="s">
        <v>1605</v>
      </c>
      <c r="K152" s="112" t="s">
        <v>192</v>
      </c>
      <c r="L152" s="112" t="s">
        <v>22</v>
      </c>
      <c r="M152" s="112" t="s">
        <v>925</v>
      </c>
      <c r="N152" s="112" t="s">
        <v>7</v>
      </c>
      <c r="O152" s="112" t="s">
        <v>8</v>
      </c>
      <c r="P152" s="112" t="s">
        <v>8</v>
      </c>
      <c r="Q152" s="112" t="s">
        <v>583</v>
      </c>
      <c r="R152" s="113">
        <f t="shared" si="67"/>
        <v>515000</v>
      </c>
      <c r="S152" s="114">
        <v>515000</v>
      </c>
      <c r="T152" s="115"/>
      <c r="U152" s="115"/>
      <c r="V152" s="116" t="s">
        <v>183</v>
      </c>
      <c r="W152" s="117">
        <v>157</v>
      </c>
      <c r="X152" s="297">
        <f t="shared" si="65"/>
        <v>94</v>
      </c>
      <c r="Y152" s="297">
        <v>49</v>
      </c>
      <c r="Z152" s="298">
        <v>45</v>
      </c>
    </row>
    <row r="153" spans="3:26" s="121" customFormat="1" ht="51.75" customHeight="1" x14ac:dyDescent="0.25">
      <c r="C153" s="121">
        <v>1</v>
      </c>
      <c r="D153" s="120" t="s">
        <v>6</v>
      </c>
      <c r="E153" s="108">
        <f t="shared" si="66"/>
        <v>115</v>
      </c>
      <c r="F153" s="109">
        <v>279</v>
      </c>
      <c r="G153" s="110">
        <v>220933</v>
      </c>
      <c r="H153" s="111">
        <v>629</v>
      </c>
      <c r="I153" s="158" t="s">
        <v>1311</v>
      </c>
      <c r="J153" s="158" t="s">
        <v>1605</v>
      </c>
      <c r="K153" s="112" t="s">
        <v>192</v>
      </c>
      <c r="L153" s="112" t="s">
        <v>22</v>
      </c>
      <c r="M153" s="112" t="s">
        <v>234</v>
      </c>
      <c r="N153" s="112" t="s">
        <v>29</v>
      </c>
      <c r="O153" s="112" t="s">
        <v>8</v>
      </c>
      <c r="P153" s="112" t="s">
        <v>11</v>
      </c>
      <c r="Q153" s="112" t="s">
        <v>235</v>
      </c>
      <c r="R153" s="113">
        <f t="shared" si="67"/>
        <v>1000000</v>
      </c>
      <c r="S153" s="114">
        <v>1000000</v>
      </c>
      <c r="T153" s="115"/>
      <c r="U153" s="115"/>
      <c r="V153" s="116" t="s">
        <v>183</v>
      </c>
      <c r="W153" s="117" t="s">
        <v>1986</v>
      </c>
      <c r="X153" s="297">
        <f t="shared" si="65"/>
        <v>432</v>
      </c>
      <c r="Y153" s="297">
        <v>219</v>
      </c>
      <c r="Z153" s="298">
        <v>213</v>
      </c>
    </row>
    <row r="154" spans="3:26" s="121" customFormat="1" ht="51.75" customHeight="1" x14ac:dyDescent="0.25">
      <c r="C154" s="121">
        <v>1</v>
      </c>
      <c r="D154" s="120" t="s">
        <v>6</v>
      </c>
      <c r="E154" s="108">
        <f t="shared" si="66"/>
        <v>116</v>
      </c>
      <c r="F154" s="109">
        <v>1059</v>
      </c>
      <c r="G154" s="110">
        <v>157844</v>
      </c>
      <c r="H154" s="111">
        <v>330</v>
      </c>
      <c r="I154" s="158" t="s">
        <v>1303</v>
      </c>
      <c r="J154" s="158" t="s">
        <v>1605</v>
      </c>
      <c r="K154" s="112" t="s">
        <v>192</v>
      </c>
      <c r="L154" s="112" t="s">
        <v>22</v>
      </c>
      <c r="M154" s="112" t="s">
        <v>245</v>
      </c>
      <c r="N154" s="112" t="s">
        <v>13</v>
      </c>
      <c r="O154" s="112" t="s">
        <v>11</v>
      </c>
      <c r="P154" s="112" t="s">
        <v>8</v>
      </c>
      <c r="Q154" s="112" t="s">
        <v>246</v>
      </c>
      <c r="R154" s="113">
        <f>S154+T154+U154</f>
        <v>1172188.28</v>
      </c>
      <c r="S154" s="114">
        <v>1172188.28</v>
      </c>
      <c r="T154" s="115"/>
      <c r="U154" s="115"/>
      <c r="V154" s="116" t="s">
        <v>183</v>
      </c>
      <c r="W154" s="117" t="s">
        <v>1987</v>
      </c>
      <c r="X154" s="297">
        <f t="shared" si="65"/>
        <v>420</v>
      </c>
      <c r="Y154" s="297">
        <v>211</v>
      </c>
      <c r="Z154" s="298">
        <v>209</v>
      </c>
    </row>
    <row r="155" spans="3:26" s="121" customFormat="1" ht="51.75" customHeight="1" x14ac:dyDescent="0.25">
      <c r="C155" s="121">
        <v>1</v>
      </c>
      <c r="D155" s="120" t="s">
        <v>6</v>
      </c>
      <c r="E155" s="108">
        <f t="shared" si="66"/>
        <v>117</v>
      </c>
      <c r="F155" s="109">
        <v>1057</v>
      </c>
      <c r="G155" s="110">
        <v>185404</v>
      </c>
      <c r="H155" s="111">
        <v>453</v>
      </c>
      <c r="I155" s="158" t="s">
        <v>1294</v>
      </c>
      <c r="J155" s="158" t="s">
        <v>1605</v>
      </c>
      <c r="K155" s="112" t="s">
        <v>192</v>
      </c>
      <c r="L155" s="112" t="s">
        <v>22</v>
      </c>
      <c r="M155" s="112" t="s">
        <v>238</v>
      </c>
      <c r="N155" s="112" t="s">
        <v>29</v>
      </c>
      <c r="O155" s="112" t="s">
        <v>8</v>
      </c>
      <c r="P155" s="112" t="s">
        <v>8</v>
      </c>
      <c r="Q155" s="112" t="s">
        <v>646</v>
      </c>
      <c r="R155" s="113">
        <f>S155+T155+U155</f>
        <v>1000000</v>
      </c>
      <c r="S155" s="114">
        <v>1000000</v>
      </c>
      <c r="T155" s="115"/>
      <c r="U155" s="115"/>
      <c r="V155" s="116" t="s">
        <v>183</v>
      </c>
      <c r="W155" s="117">
        <v>312</v>
      </c>
      <c r="X155" s="297">
        <f t="shared" si="65"/>
        <v>393</v>
      </c>
      <c r="Y155" s="297">
        <v>199</v>
      </c>
      <c r="Z155" s="298">
        <v>194</v>
      </c>
    </row>
    <row r="156" spans="3:26" s="121" customFormat="1" ht="51.75" customHeight="1" x14ac:dyDescent="0.25">
      <c r="C156" s="121">
        <v>1</v>
      </c>
      <c r="D156" s="120" t="s">
        <v>6</v>
      </c>
      <c r="E156" s="108">
        <f t="shared" si="66"/>
        <v>118</v>
      </c>
      <c r="F156" s="109">
        <v>1086</v>
      </c>
      <c r="G156" s="110">
        <v>251704</v>
      </c>
      <c r="H156" s="111"/>
      <c r="I156" s="158" t="s">
        <v>1306</v>
      </c>
      <c r="J156" s="158" t="s">
        <v>1605</v>
      </c>
      <c r="K156" s="112" t="s">
        <v>192</v>
      </c>
      <c r="L156" s="112" t="s">
        <v>22</v>
      </c>
      <c r="M156" s="112" t="s">
        <v>623</v>
      </c>
      <c r="N156" s="112" t="s">
        <v>25</v>
      </c>
      <c r="O156" s="112" t="s">
        <v>8</v>
      </c>
      <c r="P156" s="112" t="s">
        <v>8</v>
      </c>
      <c r="Q156" s="112" t="s">
        <v>624</v>
      </c>
      <c r="R156" s="113">
        <f>S156+T156+U156</f>
        <v>1600000</v>
      </c>
      <c r="S156" s="114">
        <v>1600000</v>
      </c>
      <c r="T156" s="115"/>
      <c r="U156" s="115"/>
      <c r="V156" s="116" t="s">
        <v>183</v>
      </c>
      <c r="W156" s="117">
        <v>504</v>
      </c>
      <c r="X156" s="297">
        <f t="shared" si="65"/>
        <v>426</v>
      </c>
      <c r="Y156" s="297">
        <v>215</v>
      </c>
      <c r="Z156" s="298">
        <v>211</v>
      </c>
    </row>
    <row r="157" spans="3:26" s="121" customFormat="1" ht="51.75" customHeight="1" x14ac:dyDescent="0.25">
      <c r="C157" s="121">
        <v>1</v>
      </c>
      <c r="D157" s="120" t="s">
        <v>6</v>
      </c>
      <c r="E157" s="108">
        <f t="shared" si="66"/>
        <v>119</v>
      </c>
      <c r="F157" s="109">
        <v>282</v>
      </c>
      <c r="G157" s="110">
        <v>159766</v>
      </c>
      <c r="H157" s="111">
        <v>372</v>
      </c>
      <c r="I157" s="158" t="s">
        <v>1301</v>
      </c>
      <c r="J157" s="158" t="s">
        <v>1605</v>
      </c>
      <c r="K157" s="112" t="s">
        <v>192</v>
      </c>
      <c r="L157" s="112" t="s">
        <v>22</v>
      </c>
      <c r="M157" s="112" t="s">
        <v>239</v>
      </c>
      <c r="N157" s="112" t="s">
        <v>13</v>
      </c>
      <c r="O157" s="112" t="s">
        <v>11</v>
      </c>
      <c r="P157" s="112" t="s">
        <v>8</v>
      </c>
      <c r="Q157" s="112" t="s">
        <v>240</v>
      </c>
      <c r="R157" s="113">
        <f t="shared" si="67"/>
        <v>919042.05</v>
      </c>
      <c r="S157" s="114">
        <v>919042.05</v>
      </c>
      <c r="T157" s="115"/>
      <c r="U157" s="115"/>
      <c r="V157" s="116" t="s">
        <v>183</v>
      </c>
      <c r="W157" s="117">
        <v>300</v>
      </c>
      <c r="X157" s="297">
        <f t="shared" si="65"/>
        <v>458</v>
      </c>
      <c r="Y157" s="297">
        <v>232</v>
      </c>
      <c r="Z157" s="298">
        <v>226</v>
      </c>
    </row>
    <row r="158" spans="3:26" s="121" customFormat="1" ht="51.75" customHeight="1" x14ac:dyDescent="0.25">
      <c r="C158" s="121">
        <v>1</v>
      </c>
      <c r="D158" s="120" t="s">
        <v>6</v>
      </c>
      <c r="E158" s="108">
        <f t="shared" si="66"/>
        <v>120</v>
      </c>
      <c r="F158" s="109">
        <v>1058</v>
      </c>
      <c r="G158" s="110">
        <v>157862</v>
      </c>
      <c r="H158" s="111">
        <v>331</v>
      </c>
      <c r="I158" s="158" t="s">
        <v>1304</v>
      </c>
      <c r="J158" s="158" t="s">
        <v>1605</v>
      </c>
      <c r="K158" s="112" t="s">
        <v>192</v>
      </c>
      <c r="L158" s="112" t="s">
        <v>22</v>
      </c>
      <c r="M158" s="112" t="s">
        <v>241</v>
      </c>
      <c r="N158" s="112" t="s">
        <v>29</v>
      </c>
      <c r="O158" s="112" t="s">
        <v>11</v>
      </c>
      <c r="P158" s="112" t="s">
        <v>8</v>
      </c>
      <c r="Q158" s="112" t="s">
        <v>242</v>
      </c>
      <c r="R158" s="113">
        <f>S158+T158+U158</f>
        <v>869399.99</v>
      </c>
      <c r="S158" s="114">
        <v>869399.99</v>
      </c>
      <c r="T158" s="115"/>
      <c r="U158" s="115"/>
      <c r="V158" s="116" t="s">
        <v>183</v>
      </c>
      <c r="W158" s="117" t="s">
        <v>1988</v>
      </c>
      <c r="X158" s="297">
        <f t="shared" si="65"/>
        <v>410</v>
      </c>
      <c r="Y158" s="297">
        <v>210</v>
      </c>
      <c r="Z158" s="298">
        <v>200</v>
      </c>
    </row>
    <row r="159" spans="3:26" s="121" customFormat="1" ht="51.75" customHeight="1" x14ac:dyDescent="0.25">
      <c r="C159" s="121">
        <v>1</v>
      </c>
      <c r="D159" s="120" t="s">
        <v>6</v>
      </c>
      <c r="E159" s="108">
        <f t="shared" si="66"/>
        <v>121</v>
      </c>
      <c r="F159" s="109">
        <v>284</v>
      </c>
      <c r="G159" s="110">
        <v>185565</v>
      </c>
      <c r="H159" s="111">
        <v>455</v>
      </c>
      <c r="I159" s="158" t="s">
        <v>1298</v>
      </c>
      <c r="J159" s="158" t="s">
        <v>1605</v>
      </c>
      <c r="K159" s="112" t="s">
        <v>192</v>
      </c>
      <c r="L159" s="112" t="s">
        <v>22</v>
      </c>
      <c r="M159" s="112" t="s">
        <v>645</v>
      </c>
      <c r="N159" s="112" t="s">
        <v>13</v>
      </c>
      <c r="O159" s="112" t="s">
        <v>8</v>
      </c>
      <c r="P159" s="112" t="s">
        <v>8</v>
      </c>
      <c r="Q159" s="112" t="s">
        <v>243</v>
      </c>
      <c r="R159" s="113">
        <f t="shared" si="67"/>
        <v>1100000</v>
      </c>
      <c r="S159" s="114">
        <v>1100000</v>
      </c>
      <c r="T159" s="115"/>
      <c r="U159" s="115"/>
      <c r="V159" s="116" t="s">
        <v>183</v>
      </c>
      <c r="W159" s="117">
        <v>450</v>
      </c>
      <c r="X159" s="297">
        <f t="shared" si="65"/>
        <v>244</v>
      </c>
      <c r="Y159" s="297">
        <v>125</v>
      </c>
      <c r="Z159" s="298">
        <v>119</v>
      </c>
    </row>
    <row r="160" spans="3:26" s="121" customFormat="1" ht="51.75" customHeight="1" x14ac:dyDescent="0.25">
      <c r="C160" s="121">
        <v>1</v>
      </c>
      <c r="D160" s="120" t="s">
        <v>6</v>
      </c>
      <c r="E160" s="108">
        <f t="shared" si="66"/>
        <v>122</v>
      </c>
      <c r="F160" s="109">
        <v>1087</v>
      </c>
      <c r="G160" s="110">
        <v>248592</v>
      </c>
      <c r="H160" s="111"/>
      <c r="I160" s="158" t="s">
        <v>1313</v>
      </c>
      <c r="J160" s="158" t="s">
        <v>1605</v>
      </c>
      <c r="K160" s="112" t="s">
        <v>192</v>
      </c>
      <c r="L160" s="112" t="s">
        <v>22</v>
      </c>
      <c r="M160" s="112" t="s">
        <v>634</v>
      </c>
      <c r="N160" s="112" t="s">
        <v>13</v>
      </c>
      <c r="O160" s="112" t="s">
        <v>8</v>
      </c>
      <c r="P160" s="112" t="s">
        <v>8</v>
      </c>
      <c r="Q160" s="112" t="s">
        <v>635</v>
      </c>
      <c r="R160" s="113">
        <f t="shared" si="67"/>
        <v>1500000</v>
      </c>
      <c r="S160" s="114">
        <v>1500000</v>
      </c>
      <c r="T160" s="115"/>
      <c r="U160" s="115"/>
      <c r="V160" s="116" t="s">
        <v>183</v>
      </c>
      <c r="W160" s="117">
        <v>612</v>
      </c>
      <c r="X160" s="297">
        <f t="shared" si="65"/>
        <v>323</v>
      </c>
      <c r="Y160" s="297">
        <v>165</v>
      </c>
      <c r="Z160" s="298">
        <v>158</v>
      </c>
    </row>
    <row r="161" spans="3:26" s="121" customFormat="1" ht="51.75" customHeight="1" x14ac:dyDescent="0.25">
      <c r="C161" s="121">
        <v>1</v>
      </c>
      <c r="D161" s="120" t="s">
        <v>6</v>
      </c>
      <c r="E161" s="108">
        <f t="shared" si="66"/>
        <v>123</v>
      </c>
      <c r="F161" s="109">
        <v>1088</v>
      </c>
      <c r="G161" s="110">
        <v>181035</v>
      </c>
      <c r="H161" s="111">
        <v>437</v>
      </c>
      <c r="I161" s="158" t="s">
        <v>1295</v>
      </c>
      <c r="J161" s="158" t="s">
        <v>1605</v>
      </c>
      <c r="K161" s="112" t="s">
        <v>192</v>
      </c>
      <c r="L161" s="112" t="s">
        <v>22</v>
      </c>
      <c r="M161" s="112" t="s">
        <v>630</v>
      </c>
      <c r="N161" s="112" t="s">
        <v>7</v>
      </c>
      <c r="O161" s="112" t="s">
        <v>8</v>
      </c>
      <c r="P161" s="112" t="s">
        <v>8</v>
      </c>
      <c r="Q161" s="112" t="s">
        <v>16</v>
      </c>
      <c r="R161" s="113">
        <f t="shared" si="67"/>
        <v>1399999.96</v>
      </c>
      <c r="S161" s="114">
        <v>1399999.96</v>
      </c>
      <c r="T161" s="115"/>
      <c r="U161" s="115"/>
      <c r="V161" s="116" t="s">
        <v>183</v>
      </c>
      <c r="W161" s="117">
        <v>442</v>
      </c>
      <c r="X161" s="297">
        <f t="shared" si="65"/>
        <v>247</v>
      </c>
      <c r="Y161" s="297">
        <v>126</v>
      </c>
      <c r="Z161" s="298">
        <v>121</v>
      </c>
    </row>
    <row r="162" spans="3:26" s="121" customFormat="1" ht="51.75" customHeight="1" x14ac:dyDescent="0.25">
      <c r="C162" s="121">
        <v>1</v>
      </c>
      <c r="D162" s="120" t="s">
        <v>6</v>
      </c>
      <c r="E162" s="108">
        <f t="shared" si="66"/>
        <v>124</v>
      </c>
      <c r="F162" s="109">
        <v>276</v>
      </c>
      <c r="G162" s="110">
        <v>255073</v>
      </c>
      <c r="H162" s="111"/>
      <c r="I162" s="158" t="s">
        <v>1305</v>
      </c>
      <c r="J162" s="158" t="s">
        <v>1605</v>
      </c>
      <c r="K162" s="112" t="s">
        <v>192</v>
      </c>
      <c r="L162" s="112" t="s">
        <v>22</v>
      </c>
      <c r="M162" s="112" t="s">
        <v>959</v>
      </c>
      <c r="N162" s="112" t="s">
        <v>13</v>
      </c>
      <c r="O162" s="112" t="s">
        <v>11</v>
      </c>
      <c r="P162" s="112" t="s">
        <v>8</v>
      </c>
      <c r="Q162" s="112" t="s">
        <v>974</v>
      </c>
      <c r="R162" s="113">
        <f>S162+T162+U162</f>
        <v>1000000</v>
      </c>
      <c r="S162" s="114">
        <v>1000000</v>
      </c>
      <c r="T162" s="115"/>
      <c r="U162" s="115"/>
      <c r="V162" s="116" t="s">
        <v>183</v>
      </c>
      <c r="W162" s="117">
        <v>326</v>
      </c>
      <c r="X162" s="297">
        <f t="shared" si="65"/>
        <v>151</v>
      </c>
      <c r="Y162" s="297">
        <v>78</v>
      </c>
      <c r="Z162" s="298">
        <v>73</v>
      </c>
    </row>
    <row r="163" spans="3:26" s="121" customFormat="1" ht="51.75" customHeight="1" x14ac:dyDescent="0.25">
      <c r="C163" s="121">
        <v>1</v>
      </c>
      <c r="D163" s="120" t="s">
        <v>6</v>
      </c>
      <c r="E163" s="108">
        <f t="shared" si="66"/>
        <v>125</v>
      </c>
      <c r="F163" s="109">
        <v>1089</v>
      </c>
      <c r="G163" s="110">
        <v>185556</v>
      </c>
      <c r="H163" s="111">
        <v>454</v>
      </c>
      <c r="I163" s="158" t="s">
        <v>1297</v>
      </c>
      <c r="J163" s="158" t="s">
        <v>1605</v>
      </c>
      <c r="K163" s="112" t="s">
        <v>192</v>
      </c>
      <c r="L163" s="112" t="s">
        <v>22</v>
      </c>
      <c r="M163" s="112" t="s">
        <v>647</v>
      </c>
      <c r="N163" s="112" t="s">
        <v>18</v>
      </c>
      <c r="O163" s="112" t="s">
        <v>11</v>
      </c>
      <c r="P163" s="112" t="s">
        <v>8</v>
      </c>
      <c r="Q163" s="112" t="s">
        <v>84</v>
      </c>
      <c r="R163" s="113">
        <f t="shared" si="67"/>
        <v>900000</v>
      </c>
      <c r="S163" s="114">
        <v>900000</v>
      </c>
      <c r="T163" s="115"/>
      <c r="U163" s="115"/>
      <c r="V163" s="116" t="s">
        <v>183</v>
      </c>
      <c r="W163" s="117" t="s">
        <v>1989</v>
      </c>
      <c r="X163" s="297">
        <f t="shared" si="65"/>
        <v>229</v>
      </c>
      <c r="Y163" s="297">
        <v>117</v>
      </c>
      <c r="Z163" s="298">
        <v>112</v>
      </c>
    </row>
    <row r="164" spans="3:26" s="121" customFormat="1" ht="51.75" customHeight="1" x14ac:dyDescent="0.25">
      <c r="C164" s="121">
        <v>1</v>
      </c>
      <c r="D164" s="120" t="s">
        <v>6</v>
      </c>
      <c r="E164" s="108">
        <f t="shared" si="66"/>
        <v>126</v>
      </c>
      <c r="F164" s="109">
        <v>1056</v>
      </c>
      <c r="G164" s="110">
        <v>251074</v>
      </c>
      <c r="H164" s="111"/>
      <c r="I164" s="158" t="s">
        <v>1307</v>
      </c>
      <c r="J164" s="158" t="s">
        <v>1605</v>
      </c>
      <c r="K164" s="112" t="s">
        <v>192</v>
      </c>
      <c r="L164" s="112" t="s">
        <v>22</v>
      </c>
      <c r="M164" s="112" t="s">
        <v>236</v>
      </c>
      <c r="N164" s="112" t="s">
        <v>29</v>
      </c>
      <c r="O164" s="112" t="s">
        <v>8</v>
      </c>
      <c r="P164" s="112" t="s">
        <v>11</v>
      </c>
      <c r="Q164" s="112" t="s">
        <v>237</v>
      </c>
      <c r="R164" s="113">
        <f>S164+T164+U164</f>
        <v>900000</v>
      </c>
      <c r="S164" s="114">
        <v>900000</v>
      </c>
      <c r="T164" s="115"/>
      <c r="U164" s="115"/>
      <c r="V164" s="116" t="s">
        <v>183</v>
      </c>
      <c r="W164" s="117" t="s">
        <v>1990</v>
      </c>
      <c r="X164" s="297">
        <f t="shared" si="65"/>
        <v>437</v>
      </c>
      <c r="Y164" s="297">
        <v>220</v>
      </c>
      <c r="Z164" s="298">
        <v>217</v>
      </c>
    </row>
    <row r="165" spans="3:26" s="121" customFormat="1" ht="51.75" customHeight="1" x14ac:dyDescent="0.25">
      <c r="C165" s="121">
        <v>1</v>
      </c>
      <c r="D165" s="120" t="s">
        <v>6</v>
      </c>
      <c r="E165" s="108">
        <f t="shared" si="66"/>
        <v>127</v>
      </c>
      <c r="F165" s="109">
        <v>291</v>
      </c>
      <c r="G165" s="110">
        <v>185859</v>
      </c>
      <c r="H165" s="111">
        <v>457</v>
      </c>
      <c r="I165" s="158" t="s">
        <v>1296</v>
      </c>
      <c r="J165" s="158" t="s">
        <v>1605</v>
      </c>
      <c r="K165" s="112" t="s">
        <v>192</v>
      </c>
      <c r="L165" s="112" t="s">
        <v>22</v>
      </c>
      <c r="M165" s="112" t="s">
        <v>247</v>
      </c>
      <c r="N165" s="112" t="s">
        <v>24</v>
      </c>
      <c r="O165" s="112" t="s">
        <v>8</v>
      </c>
      <c r="P165" s="112" t="s">
        <v>11</v>
      </c>
      <c r="Q165" s="112" t="s">
        <v>248</v>
      </c>
      <c r="R165" s="113">
        <f t="shared" si="67"/>
        <v>2000000</v>
      </c>
      <c r="S165" s="114">
        <v>2000000</v>
      </c>
      <c r="T165" s="115"/>
      <c r="U165" s="115"/>
      <c r="V165" s="116" t="s">
        <v>183</v>
      </c>
      <c r="W165" s="117" t="s">
        <v>1991</v>
      </c>
      <c r="X165" s="297">
        <f t="shared" si="65"/>
        <v>522</v>
      </c>
      <c r="Y165" s="297">
        <v>263</v>
      </c>
      <c r="Z165" s="298">
        <v>259</v>
      </c>
    </row>
    <row r="166" spans="3:26" s="121" customFormat="1" ht="51.75" customHeight="1" x14ac:dyDescent="0.25">
      <c r="C166" s="121">
        <v>1</v>
      </c>
      <c r="D166" s="120" t="s">
        <v>6</v>
      </c>
      <c r="E166" s="108">
        <f t="shared" si="66"/>
        <v>128</v>
      </c>
      <c r="F166" s="109">
        <v>293</v>
      </c>
      <c r="G166" s="110">
        <v>249850</v>
      </c>
      <c r="H166" s="111"/>
      <c r="I166" s="158" t="s">
        <v>1308</v>
      </c>
      <c r="J166" s="158" t="s">
        <v>1605</v>
      </c>
      <c r="K166" s="112" t="s">
        <v>192</v>
      </c>
      <c r="L166" s="112" t="s">
        <v>22</v>
      </c>
      <c r="M166" s="112" t="s">
        <v>249</v>
      </c>
      <c r="N166" s="112" t="s">
        <v>18</v>
      </c>
      <c r="O166" s="112" t="s">
        <v>11</v>
      </c>
      <c r="P166" s="112" t="s">
        <v>8</v>
      </c>
      <c r="Q166" s="112" t="s">
        <v>250</v>
      </c>
      <c r="R166" s="113">
        <f t="shared" si="67"/>
        <v>1300000</v>
      </c>
      <c r="S166" s="114">
        <v>1300000</v>
      </c>
      <c r="T166" s="115"/>
      <c r="U166" s="115"/>
      <c r="V166" s="116" t="s">
        <v>183</v>
      </c>
      <c r="W166" s="117">
        <v>480</v>
      </c>
      <c r="X166" s="297">
        <f t="shared" si="65"/>
        <v>378</v>
      </c>
      <c r="Y166" s="297">
        <v>192</v>
      </c>
      <c r="Z166" s="298">
        <v>186</v>
      </c>
    </row>
    <row r="167" spans="3:26" s="121" customFormat="1" ht="51.75" customHeight="1" x14ac:dyDescent="0.25">
      <c r="C167" s="121">
        <v>1</v>
      </c>
      <c r="D167" s="120" t="s">
        <v>6</v>
      </c>
      <c r="E167" s="108">
        <f t="shared" si="66"/>
        <v>129</v>
      </c>
      <c r="F167" s="109">
        <v>294</v>
      </c>
      <c r="G167" s="110">
        <v>254077</v>
      </c>
      <c r="H167" s="111"/>
      <c r="I167" s="158" t="s">
        <v>1309</v>
      </c>
      <c r="J167" s="158" t="s">
        <v>1605</v>
      </c>
      <c r="K167" s="112" t="s">
        <v>192</v>
      </c>
      <c r="L167" s="112" t="s">
        <v>22</v>
      </c>
      <c r="M167" s="112" t="s">
        <v>251</v>
      </c>
      <c r="N167" s="112" t="s">
        <v>7</v>
      </c>
      <c r="O167" s="112" t="s">
        <v>8</v>
      </c>
      <c r="P167" s="112" t="s">
        <v>8</v>
      </c>
      <c r="Q167" s="112" t="s">
        <v>252</v>
      </c>
      <c r="R167" s="113">
        <f t="shared" si="67"/>
        <v>1100000</v>
      </c>
      <c r="S167" s="114">
        <v>1100000</v>
      </c>
      <c r="T167" s="115"/>
      <c r="U167" s="115"/>
      <c r="V167" s="116" t="s">
        <v>183</v>
      </c>
      <c r="W167" s="117">
        <v>442</v>
      </c>
      <c r="X167" s="297">
        <f t="shared" si="65"/>
        <v>114</v>
      </c>
      <c r="Y167" s="297">
        <v>59</v>
      </c>
      <c r="Z167" s="298">
        <v>55</v>
      </c>
    </row>
    <row r="168" spans="3:26" s="121" customFormat="1" ht="51.75" customHeight="1" x14ac:dyDescent="0.25">
      <c r="C168" s="121">
        <v>1</v>
      </c>
      <c r="D168" s="120" t="s">
        <v>6</v>
      </c>
      <c r="E168" s="108">
        <f t="shared" si="66"/>
        <v>130</v>
      </c>
      <c r="F168" s="109">
        <v>1090</v>
      </c>
      <c r="G168" s="110">
        <v>162110</v>
      </c>
      <c r="H168" s="111">
        <v>384</v>
      </c>
      <c r="I168" s="158" t="s">
        <v>1300</v>
      </c>
      <c r="J168" s="158" t="s">
        <v>1605</v>
      </c>
      <c r="K168" s="112" t="s">
        <v>192</v>
      </c>
      <c r="L168" s="112" t="s">
        <v>22</v>
      </c>
      <c r="M168" s="112" t="s">
        <v>253</v>
      </c>
      <c r="N168" s="112" t="s">
        <v>111</v>
      </c>
      <c r="O168" s="112" t="s">
        <v>8</v>
      </c>
      <c r="P168" s="112" t="s">
        <v>11</v>
      </c>
      <c r="Q168" s="112" t="s">
        <v>254</v>
      </c>
      <c r="R168" s="113">
        <f t="shared" si="67"/>
        <v>1100000</v>
      </c>
      <c r="S168" s="114">
        <v>1100000</v>
      </c>
      <c r="T168" s="115"/>
      <c r="U168" s="115"/>
      <c r="V168" s="116" t="s">
        <v>183</v>
      </c>
      <c r="W168" s="117" t="s">
        <v>1992</v>
      </c>
      <c r="X168" s="297">
        <f t="shared" si="65"/>
        <v>459</v>
      </c>
      <c r="Y168" s="297">
        <v>233</v>
      </c>
      <c r="Z168" s="298">
        <v>226</v>
      </c>
    </row>
    <row r="169" spans="3:26" s="121" customFormat="1" ht="51.75" customHeight="1" x14ac:dyDescent="0.25">
      <c r="C169" s="121">
        <v>1</v>
      </c>
      <c r="D169" s="120" t="s">
        <v>6</v>
      </c>
      <c r="E169" s="108">
        <f t="shared" si="66"/>
        <v>131</v>
      </c>
      <c r="F169" s="109" t="s">
        <v>1114</v>
      </c>
      <c r="G169" s="110">
        <v>263154</v>
      </c>
      <c r="H169" s="111"/>
      <c r="I169" s="158" t="s">
        <v>1314</v>
      </c>
      <c r="J169" s="158" t="s">
        <v>1605</v>
      </c>
      <c r="K169" s="112" t="s">
        <v>192</v>
      </c>
      <c r="L169" s="112" t="s">
        <v>22</v>
      </c>
      <c r="M169" s="112" t="s">
        <v>1110</v>
      </c>
      <c r="N169" s="112" t="s">
        <v>29</v>
      </c>
      <c r="O169" s="112" t="s">
        <v>8</v>
      </c>
      <c r="P169" s="112" t="s">
        <v>8</v>
      </c>
      <c r="Q169" s="112" t="s">
        <v>255</v>
      </c>
      <c r="R169" s="113">
        <f t="shared" si="67"/>
        <v>1100000</v>
      </c>
      <c r="S169" s="114">
        <v>0</v>
      </c>
      <c r="T169" s="115"/>
      <c r="U169" s="114">
        <v>1100000</v>
      </c>
      <c r="V169" s="116" t="s">
        <v>183</v>
      </c>
      <c r="W169" s="117">
        <v>416.5</v>
      </c>
      <c r="X169" s="297">
        <f t="shared" si="65"/>
        <v>220</v>
      </c>
      <c r="Y169" s="297">
        <v>114</v>
      </c>
      <c r="Z169" s="298">
        <v>106</v>
      </c>
    </row>
    <row r="170" spans="3:26" ht="17.25" customHeight="1" x14ac:dyDescent="0.25">
      <c r="E170" s="63"/>
      <c r="F170" s="64"/>
      <c r="G170" s="35"/>
      <c r="H170" s="36"/>
      <c r="I170" s="159"/>
      <c r="J170" s="159"/>
      <c r="K170" s="65"/>
      <c r="L170" s="65"/>
      <c r="M170" s="65"/>
      <c r="N170" s="65"/>
      <c r="O170" s="65"/>
      <c r="P170" s="65"/>
      <c r="Q170" s="65"/>
      <c r="R170" s="66"/>
      <c r="S170" s="67"/>
      <c r="T170" s="68"/>
      <c r="U170" s="68"/>
      <c r="V170" s="72"/>
      <c r="W170" s="74"/>
      <c r="X170" s="311"/>
      <c r="Y170" s="311"/>
      <c r="Z170" s="312"/>
    </row>
    <row r="171" spans="3:26" ht="51.75" customHeight="1" x14ac:dyDescent="0.25">
      <c r="E171" s="52"/>
      <c r="F171" s="53"/>
      <c r="G171" s="54"/>
      <c r="H171" s="55"/>
      <c r="I171" s="160"/>
      <c r="J171" s="160"/>
      <c r="K171" s="76" t="s">
        <v>256</v>
      </c>
      <c r="L171" s="80"/>
      <c r="M171" s="53"/>
      <c r="N171" s="53"/>
      <c r="O171" s="53"/>
      <c r="P171" s="57"/>
      <c r="Q171" s="57"/>
      <c r="R171" s="81">
        <f>SUM(R172:R236)</f>
        <v>4731587.8085981542</v>
      </c>
      <c r="S171" s="81">
        <f>SUM(S172:S236)</f>
        <v>4731587.8085981542</v>
      </c>
      <c r="T171" s="81"/>
      <c r="U171" s="57"/>
      <c r="V171" s="60"/>
      <c r="W171" s="61"/>
      <c r="X171" s="309"/>
      <c r="Y171" s="309"/>
      <c r="Z171" s="310"/>
    </row>
    <row r="172" spans="3:26" s="121" customFormat="1" ht="51.75" customHeight="1" x14ac:dyDescent="0.25">
      <c r="C172" s="121">
        <v>1</v>
      </c>
      <c r="D172" s="120" t="s">
        <v>257</v>
      </c>
      <c r="E172" s="108">
        <f>E169+1</f>
        <v>132</v>
      </c>
      <c r="F172" s="109">
        <v>1501</v>
      </c>
      <c r="G172" s="110">
        <v>115856</v>
      </c>
      <c r="H172" s="111">
        <v>219</v>
      </c>
      <c r="I172" s="158" t="s">
        <v>1263</v>
      </c>
      <c r="J172" s="158" t="s">
        <v>1605</v>
      </c>
      <c r="K172" s="112" t="s">
        <v>192</v>
      </c>
      <c r="L172" s="112" t="s">
        <v>195</v>
      </c>
      <c r="M172" s="112" t="s">
        <v>854</v>
      </c>
      <c r="N172" s="112" t="s">
        <v>26</v>
      </c>
      <c r="O172" s="112" t="s">
        <v>8</v>
      </c>
      <c r="P172" s="112" t="s">
        <v>11</v>
      </c>
      <c r="Q172" s="112" t="s">
        <v>258</v>
      </c>
      <c r="R172" s="113">
        <f t="shared" ref="R172:R235" si="68">S172+T172+U172</f>
        <v>61405.063999999998</v>
      </c>
      <c r="S172" s="114">
        <v>61405.063999999998</v>
      </c>
      <c r="T172" s="115"/>
      <c r="U172" s="115"/>
      <c r="V172" s="116" t="s">
        <v>183</v>
      </c>
      <c r="W172" s="117">
        <v>730</v>
      </c>
      <c r="X172" s="297">
        <v>101</v>
      </c>
      <c r="Y172" s="297"/>
      <c r="Z172" s="298"/>
    </row>
    <row r="173" spans="3:26" s="121" customFormat="1" ht="51.75" customHeight="1" x14ac:dyDescent="0.25">
      <c r="C173" s="121">
        <v>1</v>
      </c>
      <c r="D173" s="120" t="s">
        <v>257</v>
      </c>
      <c r="E173" s="108">
        <f>E172+1</f>
        <v>133</v>
      </c>
      <c r="F173" s="109">
        <v>297</v>
      </c>
      <c r="G173" s="110">
        <v>113051</v>
      </c>
      <c r="H173" s="111">
        <v>189</v>
      </c>
      <c r="I173" s="158" t="s">
        <v>1248</v>
      </c>
      <c r="J173" s="158" t="s">
        <v>1605</v>
      </c>
      <c r="K173" s="112" t="s">
        <v>192</v>
      </c>
      <c r="L173" s="112" t="s">
        <v>195</v>
      </c>
      <c r="M173" s="112" t="s">
        <v>855</v>
      </c>
      <c r="N173" s="112" t="s">
        <v>29</v>
      </c>
      <c r="O173" s="112" t="s">
        <v>8</v>
      </c>
      <c r="P173" s="112" t="s">
        <v>8</v>
      </c>
      <c r="Q173" s="112" t="s">
        <v>114</v>
      </c>
      <c r="R173" s="113">
        <f t="shared" si="68"/>
        <v>55775.584000000003</v>
      </c>
      <c r="S173" s="114">
        <v>55775.584000000003</v>
      </c>
      <c r="T173" s="115"/>
      <c r="U173" s="115"/>
      <c r="V173" s="116" t="s">
        <v>183</v>
      </c>
      <c r="W173" s="117">
        <v>680</v>
      </c>
      <c r="X173" s="297">
        <v>54</v>
      </c>
      <c r="Y173" s="297"/>
      <c r="Z173" s="298"/>
    </row>
    <row r="174" spans="3:26" s="121" customFormat="1" ht="51.75" customHeight="1" x14ac:dyDescent="0.25">
      <c r="C174" s="121">
        <v>1</v>
      </c>
      <c r="D174" s="120" t="s">
        <v>257</v>
      </c>
      <c r="E174" s="108">
        <f t="shared" ref="E174:E236" si="69">E173+1</f>
        <v>134</v>
      </c>
      <c r="F174" s="109">
        <v>298</v>
      </c>
      <c r="G174" s="110">
        <v>113002</v>
      </c>
      <c r="H174" s="111">
        <v>187</v>
      </c>
      <c r="I174" s="158" t="s">
        <v>1246</v>
      </c>
      <c r="J174" s="158" t="s">
        <v>1605</v>
      </c>
      <c r="K174" s="112" t="s">
        <v>192</v>
      </c>
      <c r="L174" s="112" t="s">
        <v>195</v>
      </c>
      <c r="M174" s="112" t="s">
        <v>856</v>
      </c>
      <c r="N174" s="112" t="s">
        <v>26</v>
      </c>
      <c r="O174" s="112" t="s">
        <v>8</v>
      </c>
      <c r="P174" s="112" t="s">
        <v>8</v>
      </c>
      <c r="Q174" s="112" t="s">
        <v>259</v>
      </c>
      <c r="R174" s="113">
        <f t="shared" si="68"/>
        <v>61405.063999999998</v>
      </c>
      <c r="S174" s="114">
        <v>61405.063999999998</v>
      </c>
      <c r="T174" s="115"/>
      <c r="U174" s="115"/>
      <c r="V174" s="116" t="s">
        <v>183</v>
      </c>
      <c r="W174" s="117">
        <v>730</v>
      </c>
      <c r="X174" s="297">
        <v>70</v>
      </c>
      <c r="Y174" s="297"/>
      <c r="Z174" s="298"/>
    </row>
    <row r="175" spans="3:26" s="121" customFormat="1" ht="51.75" customHeight="1" x14ac:dyDescent="0.25">
      <c r="C175" s="121">
        <v>1</v>
      </c>
      <c r="D175" s="120" t="s">
        <v>257</v>
      </c>
      <c r="E175" s="108">
        <f t="shared" si="69"/>
        <v>135</v>
      </c>
      <c r="F175" s="109">
        <v>299</v>
      </c>
      <c r="G175" s="110">
        <v>113063</v>
      </c>
      <c r="H175" s="111">
        <v>190</v>
      </c>
      <c r="I175" s="158" t="s">
        <v>1249</v>
      </c>
      <c r="J175" s="158" t="s">
        <v>1605</v>
      </c>
      <c r="K175" s="112" t="s">
        <v>192</v>
      </c>
      <c r="L175" s="112" t="s">
        <v>195</v>
      </c>
      <c r="M175" s="112" t="s">
        <v>857</v>
      </c>
      <c r="N175" s="112" t="s">
        <v>57</v>
      </c>
      <c r="O175" s="112" t="s">
        <v>8</v>
      </c>
      <c r="P175" s="112" t="s">
        <v>8</v>
      </c>
      <c r="Q175" s="112" t="s">
        <v>260</v>
      </c>
      <c r="R175" s="113">
        <f t="shared" si="68"/>
        <v>61405.063999999998</v>
      </c>
      <c r="S175" s="114">
        <v>61405.063999999998</v>
      </c>
      <c r="T175" s="115"/>
      <c r="U175" s="115"/>
      <c r="V175" s="116" t="s">
        <v>183</v>
      </c>
      <c r="W175" s="117">
        <v>730</v>
      </c>
      <c r="X175" s="297">
        <v>70</v>
      </c>
      <c r="Y175" s="297"/>
      <c r="Z175" s="298"/>
    </row>
    <row r="176" spans="3:26" s="121" customFormat="1" ht="51.75" customHeight="1" x14ac:dyDescent="0.25">
      <c r="C176" s="121">
        <v>1</v>
      </c>
      <c r="D176" s="120" t="s">
        <v>257</v>
      </c>
      <c r="E176" s="108">
        <f t="shared" si="69"/>
        <v>136</v>
      </c>
      <c r="F176" s="109">
        <v>300</v>
      </c>
      <c r="G176" s="110">
        <v>113031</v>
      </c>
      <c r="H176" s="111">
        <v>188</v>
      </c>
      <c r="I176" s="158" t="s">
        <v>1247</v>
      </c>
      <c r="J176" s="158" t="s">
        <v>1605</v>
      </c>
      <c r="K176" s="112" t="s">
        <v>192</v>
      </c>
      <c r="L176" s="112" t="s">
        <v>195</v>
      </c>
      <c r="M176" s="112" t="s">
        <v>858</v>
      </c>
      <c r="N176" s="112" t="s">
        <v>111</v>
      </c>
      <c r="O176" s="112" t="s">
        <v>11</v>
      </c>
      <c r="P176" s="112" t="s">
        <v>8</v>
      </c>
      <c r="Q176" s="112" t="s">
        <v>229</v>
      </c>
      <c r="R176" s="113">
        <f t="shared" si="68"/>
        <v>61405.063999999998</v>
      </c>
      <c r="S176" s="114">
        <v>61405.063999999998</v>
      </c>
      <c r="T176" s="115"/>
      <c r="U176" s="115"/>
      <c r="V176" s="116" t="s">
        <v>183</v>
      </c>
      <c r="W176" s="117">
        <v>730</v>
      </c>
      <c r="X176" s="297">
        <v>125</v>
      </c>
      <c r="Y176" s="297"/>
      <c r="Z176" s="298"/>
    </row>
    <row r="177" spans="3:26" s="121" customFormat="1" ht="51.75" customHeight="1" x14ac:dyDescent="0.25">
      <c r="C177" s="121">
        <v>1</v>
      </c>
      <c r="D177" s="120" t="s">
        <v>257</v>
      </c>
      <c r="E177" s="108">
        <f t="shared" si="69"/>
        <v>137</v>
      </c>
      <c r="F177" s="109">
        <v>301</v>
      </c>
      <c r="G177" s="110">
        <v>113088</v>
      </c>
      <c r="H177" s="111">
        <v>193</v>
      </c>
      <c r="I177" s="158" t="s">
        <v>1252</v>
      </c>
      <c r="J177" s="158" t="s">
        <v>1605</v>
      </c>
      <c r="K177" s="112" t="s">
        <v>192</v>
      </c>
      <c r="L177" s="112" t="s">
        <v>195</v>
      </c>
      <c r="M177" s="112" t="s">
        <v>859</v>
      </c>
      <c r="N177" s="112" t="s">
        <v>57</v>
      </c>
      <c r="O177" s="112" t="s">
        <v>8</v>
      </c>
      <c r="P177" s="112" t="s">
        <v>8</v>
      </c>
      <c r="Q177" s="112" t="s">
        <v>261</v>
      </c>
      <c r="R177" s="113">
        <f t="shared" si="68"/>
        <v>61405.063999999998</v>
      </c>
      <c r="S177" s="114">
        <v>61405.063999999998</v>
      </c>
      <c r="T177" s="115"/>
      <c r="U177" s="115"/>
      <c r="V177" s="116" t="s">
        <v>183</v>
      </c>
      <c r="W177" s="117">
        <v>730</v>
      </c>
      <c r="X177" s="297">
        <v>80</v>
      </c>
      <c r="Y177" s="297"/>
      <c r="Z177" s="298"/>
    </row>
    <row r="178" spans="3:26" s="121" customFormat="1" ht="51.75" customHeight="1" x14ac:dyDescent="0.25">
      <c r="C178" s="121">
        <v>1</v>
      </c>
      <c r="D178" s="120" t="s">
        <v>257</v>
      </c>
      <c r="E178" s="108">
        <f t="shared" si="69"/>
        <v>138</v>
      </c>
      <c r="F178" s="109">
        <v>1502</v>
      </c>
      <c r="G178" s="110">
        <v>115996</v>
      </c>
      <c r="H178" s="111">
        <v>220</v>
      </c>
      <c r="I178" s="158" t="s">
        <v>1271</v>
      </c>
      <c r="J178" s="158" t="s">
        <v>1605</v>
      </c>
      <c r="K178" s="112" t="s">
        <v>192</v>
      </c>
      <c r="L178" s="112" t="s">
        <v>195</v>
      </c>
      <c r="M178" s="112" t="s">
        <v>860</v>
      </c>
      <c r="N178" s="112" t="s">
        <v>96</v>
      </c>
      <c r="O178" s="112" t="s">
        <v>11</v>
      </c>
      <c r="P178" s="112" t="s">
        <v>11</v>
      </c>
      <c r="Q178" s="112" t="s">
        <v>262</v>
      </c>
      <c r="R178" s="113">
        <f t="shared" si="68"/>
        <v>61405.063999999998</v>
      </c>
      <c r="S178" s="114">
        <v>61405.063999999998</v>
      </c>
      <c r="T178" s="115"/>
      <c r="U178" s="115"/>
      <c r="V178" s="116" t="s">
        <v>183</v>
      </c>
      <c r="W178" s="117">
        <v>730</v>
      </c>
      <c r="X178" s="297">
        <v>95</v>
      </c>
      <c r="Y178" s="297"/>
      <c r="Z178" s="298"/>
    </row>
    <row r="179" spans="3:26" s="121" customFormat="1" ht="51.75" customHeight="1" x14ac:dyDescent="0.25">
      <c r="C179" s="121">
        <v>1</v>
      </c>
      <c r="D179" s="120" t="s">
        <v>257</v>
      </c>
      <c r="E179" s="108">
        <f t="shared" si="69"/>
        <v>139</v>
      </c>
      <c r="F179" s="109">
        <v>303</v>
      </c>
      <c r="G179" s="110">
        <v>113080</v>
      </c>
      <c r="H179" s="111">
        <v>192</v>
      </c>
      <c r="I179" s="158" t="s">
        <v>1251</v>
      </c>
      <c r="J179" s="158" t="s">
        <v>1605</v>
      </c>
      <c r="K179" s="112" t="s">
        <v>192</v>
      </c>
      <c r="L179" s="112" t="s">
        <v>195</v>
      </c>
      <c r="M179" s="112" t="s">
        <v>861</v>
      </c>
      <c r="N179" s="112" t="s">
        <v>57</v>
      </c>
      <c r="O179" s="112" t="s">
        <v>8</v>
      </c>
      <c r="P179" s="112" t="s">
        <v>8</v>
      </c>
      <c r="Q179" s="112" t="s">
        <v>263</v>
      </c>
      <c r="R179" s="113">
        <f t="shared" si="68"/>
        <v>55775.584000000003</v>
      </c>
      <c r="S179" s="114">
        <v>55775.584000000003</v>
      </c>
      <c r="T179" s="115"/>
      <c r="U179" s="115"/>
      <c r="V179" s="116" t="s">
        <v>183</v>
      </c>
      <c r="W179" s="117">
        <v>680</v>
      </c>
      <c r="X179" s="297">
        <v>88</v>
      </c>
      <c r="Y179" s="297"/>
      <c r="Z179" s="298"/>
    </row>
    <row r="180" spans="3:26" s="121" customFormat="1" ht="51.75" customHeight="1" x14ac:dyDescent="0.25">
      <c r="C180" s="121">
        <v>1</v>
      </c>
      <c r="D180" s="120" t="s">
        <v>257</v>
      </c>
      <c r="E180" s="108">
        <f t="shared" si="69"/>
        <v>140</v>
      </c>
      <c r="F180" s="109">
        <v>304</v>
      </c>
      <c r="G180" s="110">
        <v>113071</v>
      </c>
      <c r="H180" s="111">
        <v>191</v>
      </c>
      <c r="I180" s="158" t="s">
        <v>1250</v>
      </c>
      <c r="J180" s="158" t="s">
        <v>1605</v>
      </c>
      <c r="K180" s="112" t="s">
        <v>192</v>
      </c>
      <c r="L180" s="112" t="s">
        <v>195</v>
      </c>
      <c r="M180" s="112" t="s">
        <v>862</v>
      </c>
      <c r="N180" s="112" t="s">
        <v>52</v>
      </c>
      <c r="O180" s="112" t="s">
        <v>11</v>
      </c>
      <c r="P180" s="112" t="s">
        <v>8</v>
      </c>
      <c r="Q180" s="112" t="s">
        <v>264</v>
      </c>
      <c r="R180" s="113">
        <f t="shared" si="68"/>
        <v>55775.584000000003</v>
      </c>
      <c r="S180" s="114">
        <v>55775.584000000003</v>
      </c>
      <c r="T180" s="115"/>
      <c r="U180" s="115"/>
      <c r="V180" s="116" t="s">
        <v>183</v>
      </c>
      <c r="W180" s="117">
        <v>680</v>
      </c>
      <c r="X180" s="297">
        <v>48</v>
      </c>
      <c r="Y180" s="297"/>
      <c r="Z180" s="298"/>
    </row>
    <row r="181" spans="3:26" s="121" customFormat="1" ht="51.75" customHeight="1" x14ac:dyDescent="0.25">
      <c r="C181" s="121">
        <v>1</v>
      </c>
      <c r="D181" s="120" t="s">
        <v>257</v>
      </c>
      <c r="E181" s="108">
        <f t="shared" si="69"/>
        <v>141</v>
      </c>
      <c r="F181" s="109">
        <v>305</v>
      </c>
      <c r="G181" s="110">
        <v>113097</v>
      </c>
      <c r="H181" s="111">
        <v>194</v>
      </c>
      <c r="I181" s="158" t="s">
        <v>1232</v>
      </c>
      <c r="J181" s="158" t="s">
        <v>1605</v>
      </c>
      <c r="K181" s="112" t="s">
        <v>192</v>
      </c>
      <c r="L181" s="112" t="s">
        <v>195</v>
      </c>
      <c r="M181" s="112" t="s">
        <v>863</v>
      </c>
      <c r="N181" s="112" t="s">
        <v>52</v>
      </c>
      <c r="O181" s="112" t="s">
        <v>11</v>
      </c>
      <c r="P181" s="112" t="s">
        <v>8</v>
      </c>
      <c r="Q181" s="112" t="s">
        <v>265</v>
      </c>
      <c r="R181" s="113">
        <f t="shared" si="68"/>
        <v>50232.639999999999</v>
      </c>
      <c r="S181" s="114">
        <v>50232.639999999999</v>
      </c>
      <c r="T181" s="115"/>
      <c r="U181" s="115"/>
      <c r="V181" s="116" t="s">
        <v>183</v>
      </c>
      <c r="W181" s="117">
        <v>680</v>
      </c>
      <c r="X181" s="297">
        <v>40</v>
      </c>
      <c r="Y181" s="297"/>
      <c r="Z181" s="298"/>
    </row>
    <row r="182" spans="3:26" s="121" customFormat="1" ht="51.75" customHeight="1" x14ac:dyDescent="0.25">
      <c r="C182" s="121">
        <v>1</v>
      </c>
      <c r="D182" s="120" t="s">
        <v>257</v>
      </c>
      <c r="E182" s="108">
        <f t="shared" si="69"/>
        <v>142</v>
      </c>
      <c r="F182" s="109">
        <v>306</v>
      </c>
      <c r="G182" s="110">
        <v>113106</v>
      </c>
      <c r="H182" s="111">
        <v>195</v>
      </c>
      <c r="I182" s="158" t="s">
        <v>1261</v>
      </c>
      <c r="J182" s="158" t="s">
        <v>1605</v>
      </c>
      <c r="K182" s="112" t="s">
        <v>192</v>
      </c>
      <c r="L182" s="112" t="s">
        <v>195</v>
      </c>
      <c r="M182" s="112" t="s">
        <v>266</v>
      </c>
      <c r="N182" s="112" t="s">
        <v>29</v>
      </c>
      <c r="O182" s="112" t="s">
        <v>8</v>
      </c>
      <c r="P182" s="112" t="s">
        <v>8</v>
      </c>
      <c r="Q182" s="112" t="s">
        <v>267</v>
      </c>
      <c r="R182" s="113">
        <f t="shared" si="68"/>
        <v>55775.584000000003</v>
      </c>
      <c r="S182" s="114">
        <v>55775.584000000003</v>
      </c>
      <c r="T182" s="115"/>
      <c r="U182" s="115"/>
      <c r="V182" s="116" t="s">
        <v>183</v>
      </c>
      <c r="W182" s="117">
        <v>680</v>
      </c>
      <c r="X182" s="297">
        <v>59</v>
      </c>
      <c r="Y182" s="297"/>
      <c r="Z182" s="298"/>
    </row>
    <row r="183" spans="3:26" s="121" customFormat="1" ht="51.75" customHeight="1" x14ac:dyDescent="0.25">
      <c r="C183" s="121">
        <v>1</v>
      </c>
      <c r="D183" s="120" t="s">
        <v>257</v>
      </c>
      <c r="E183" s="108">
        <f t="shared" si="69"/>
        <v>143</v>
      </c>
      <c r="F183" s="109">
        <v>1503</v>
      </c>
      <c r="G183" s="110">
        <v>116199</v>
      </c>
      <c r="H183" s="111"/>
      <c r="I183" s="158" t="s">
        <v>1233</v>
      </c>
      <c r="J183" s="158" t="s">
        <v>1605</v>
      </c>
      <c r="K183" s="112" t="s">
        <v>192</v>
      </c>
      <c r="L183" s="112" t="s">
        <v>195</v>
      </c>
      <c r="M183" s="112" t="s">
        <v>864</v>
      </c>
      <c r="N183" s="112" t="s">
        <v>52</v>
      </c>
      <c r="O183" s="112" t="s">
        <v>8</v>
      </c>
      <c r="P183" s="112" t="s">
        <v>8</v>
      </c>
      <c r="Q183" s="112" t="s">
        <v>212</v>
      </c>
      <c r="R183" s="113">
        <f t="shared" si="68"/>
        <v>53696.98</v>
      </c>
      <c r="S183" s="114">
        <v>53696.98</v>
      </c>
      <c r="T183" s="115"/>
      <c r="U183" s="115"/>
      <c r="V183" s="116" t="s">
        <v>183</v>
      </c>
      <c r="W183" s="117">
        <v>450</v>
      </c>
      <c r="X183" s="297">
        <v>30</v>
      </c>
      <c r="Y183" s="297"/>
      <c r="Z183" s="298"/>
    </row>
    <row r="184" spans="3:26" s="121" customFormat="1" ht="51.75" customHeight="1" x14ac:dyDescent="0.25">
      <c r="C184" s="121">
        <v>1</v>
      </c>
      <c r="D184" s="120" t="s">
        <v>257</v>
      </c>
      <c r="E184" s="108">
        <f t="shared" si="69"/>
        <v>144</v>
      </c>
      <c r="F184" s="109">
        <v>308</v>
      </c>
      <c r="G184" s="110">
        <v>116229</v>
      </c>
      <c r="H184" s="111"/>
      <c r="I184" s="158" t="s">
        <v>1245</v>
      </c>
      <c r="J184" s="158" t="s">
        <v>1605</v>
      </c>
      <c r="K184" s="112" t="s">
        <v>192</v>
      </c>
      <c r="L184" s="112" t="s">
        <v>195</v>
      </c>
      <c r="M184" s="112" t="s">
        <v>865</v>
      </c>
      <c r="N184" s="112" t="s">
        <v>57</v>
      </c>
      <c r="O184" s="112" t="s">
        <v>8</v>
      </c>
      <c r="P184" s="112" t="s">
        <v>8</v>
      </c>
      <c r="Q184" s="112" t="s">
        <v>268</v>
      </c>
      <c r="R184" s="113">
        <f t="shared" si="68"/>
        <v>82277.640000000014</v>
      </c>
      <c r="S184" s="114">
        <v>82277.640000000014</v>
      </c>
      <c r="T184" s="115"/>
      <c r="U184" s="115"/>
      <c r="V184" s="116" t="s">
        <v>183</v>
      </c>
      <c r="W184" s="117">
        <v>1000</v>
      </c>
      <c r="X184" s="297">
        <v>100</v>
      </c>
      <c r="Y184" s="297"/>
      <c r="Z184" s="298"/>
    </row>
    <row r="185" spans="3:26" s="121" customFormat="1" ht="51.75" customHeight="1" x14ac:dyDescent="0.25">
      <c r="C185" s="121">
        <v>1</v>
      </c>
      <c r="D185" s="120" t="s">
        <v>257</v>
      </c>
      <c r="E185" s="108">
        <f t="shared" si="69"/>
        <v>145</v>
      </c>
      <c r="F185" s="109">
        <v>309</v>
      </c>
      <c r="G185" s="110"/>
      <c r="H185" s="111">
        <v>203</v>
      </c>
      <c r="I185" s="158"/>
      <c r="J185" s="158" t="s">
        <v>1605</v>
      </c>
      <c r="K185" s="112" t="s">
        <v>192</v>
      </c>
      <c r="L185" s="112" t="s">
        <v>195</v>
      </c>
      <c r="M185" s="112" t="s">
        <v>1087</v>
      </c>
      <c r="N185" s="112" t="s">
        <v>25</v>
      </c>
      <c r="O185" s="112" t="s">
        <v>11</v>
      </c>
      <c r="P185" s="112" t="s">
        <v>8</v>
      </c>
      <c r="Q185" s="112" t="s">
        <v>1088</v>
      </c>
      <c r="R185" s="113">
        <f t="shared" si="68"/>
        <v>96135</v>
      </c>
      <c r="S185" s="114">
        <v>96135</v>
      </c>
      <c r="T185" s="115"/>
      <c r="U185" s="115"/>
      <c r="V185" s="116" t="s">
        <v>183</v>
      </c>
      <c r="W185" s="117">
        <v>1200</v>
      </c>
      <c r="X185" s="297">
        <v>332</v>
      </c>
      <c r="Y185" s="297"/>
      <c r="Z185" s="298"/>
    </row>
    <row r="186" spans="3:26" s="121" customFormat="1" ht="51.75" customHeight="1" x14ac:dyDescent="0.25">
      <c r="C186" s="121">
        <v>1</v>
      </c>
      <c r="D186" s="120" t="s">
        <v>257</v>
      </c>
      <c r="E186" s="108">
        <f t="shared" si="69"/>
        <v>146</v>
      </c>
      <c r="F186" s="109">
        <v>310</v>
      </c>
      <c r="G186" s="110">
        <v>114267</v>
      </c>
      <c r="H186" s="111">
        <v>204</v>
      </c>
      <c r="I186" s="158" t="s">
        <v>1285</v>
      </c>
      <c r="J186" s="158" t="s">
        <v>1605</v>
      </c>
      <c r="K186" s="112" t="s">
        <v>192</v>
      </c>
      <c r="L186" s="112" t="s">
        <v>195</v>
      </c>
      <c r="M186" s="112" t="s">
        <v>866</v>
      </c>
      <c r="N186" s="112" t="s">
        <v>25</v>
      </c>
      <c r="O186" s="112" t="s">
        <v>8</v>
      </c>
      <c r="P186" s="112" t="s">
        <v>11</v>
      </c>
      <c r="Q186" s="112" t="s">
        <v>122</v>
      </c>
      <c r="R186" s="113">
        <f t="shared" si="68"/>
        <v>96135</v>
      </c>
      <c r="S186" s="114">
        <v>96135</v>
      </c>
      <c r="T186" s="115"/>
      <c r="U186" s="115"/>
      <c r="V186" s="116" t="s">
        <v>183</v>
      </c>
      <c r="W186" s="117">
        <v>1200</v>
      </c>
      <c r="X186" s="297">
        <v>361</v>
      </c>
      <c r="Y186" s="297"/>
      <c r="Z186" s="298"/>
    </row>
    <row r="187" spans="3:26" s="121" customFormat="1" ht="51.75" customHeight="1" x14ac:dyDescent="0.25">
      <c r="C187" s="121">
        <v>1</v>
      </c>
      <c r="D187" s="120" t="s">
        <v>257</v>
      </c>
      <c r="E187" s="108">
        <f t="shared" si="69"/>
        <v>147</v>
      </c>
      <c r="F187" s="109">
        <v>311</v>
      </c>
      <c r="G187" s="110">
        <v>114321</v>
      </c>
      <c r="H187" s="111">
        <v>205</v>
      </c>
      <c r="I187" s="158" t="s">
        <v>1280</v>
      </c>
      <c r="J187" s="158" t="s">
        <v>1605</v>
      </c>
      <c r="K187" s="112" t="s">
        <v>192</v>
      </c>
      <c r="L187" s="112" t="s">
        <v>195</v>
      </c>
      <c r="M187" s="112" t="s">
        <v>867</v>
      </c>
      <c r="N187" s="112" t="s">
        <v>25</v>
      </c>
      <c r="O187" s="112" t="s">
        <v>8</v>
      </c>
      <c r="P187" s="112" t="s">
        <v>11</v>
      </c>
      <c r="Q187" s="112" t="s">
        <v>122</v>
      </c>
      <c r="R187" s="113">
        <f t="shared" si="68"/>
        <v>96135</v>
      </c>
      <c r="S187" s="114">
        <v>96135</v>
      </c>
      <c r="T187" s="115"/>
      <c r="U187" s="115"/>
      <c r="V187" s="116" t="s">
        <v>183</v>
      </c>
      <c r="W187" s="117">
        <v>1200</v>
      </c>
      <c r="X187" s="297">
        <v>389</v>
      </c>
      <c r="Y187" s="297"/>
      <c r="Z187" s="298"/>
    </row>
    <row r="188" spans="3:26" s="121" customFormat="1" ht="51.75" customHeight="1" x14ac:dyDescent="0.25">
      <c r="C188" s="121">
        <v>1</v>
      </c>
      <c r="D188" s="120" t="s">
        <v>257</v>
      </c>
      <c r="E188" s="108">
        <f t="shared" si="69"/>
        <v>148</v>
      </c>
      <c r="F188" s="109">
        <v>312</v>
      </c>
      <c r="G188" s="110">
        <v>114584</v>
      </c>
      <c r="H188" s="111">
        <v>206</v>
      </c>
      <c r="I188" s="158" t="s">
        <v>1281</v>
      </c>
      <c r="J188" s="158" t="s">
        <v>1605</v>
      </c>
      <c r="K188" s="112" t="s">
        <v>192</v>
      </c>
      <c r="L188" s="112" t="s">
        <v>195</v>
      </c>
      <c r="M188" s="112" t="s">
        <v>868</v>
      </c>
      <c r="N188" s="112" t="s">
        <v>24</v>
      </c>
      <c r="O188" s="112" t="s">
        <v>8</v>
      </c>
      <c r="P188" s="112" t="s">
        <v>11</v>
      </c>
      <c r="Q188" s="112" t="s">
        <v>269</v>
      </c>
      <c r="R188" s="113">
        <f t="shared" si="68"/>
        <v>96135</v>
      </c>
      <c r="S188" s="114">
        <v>96135</v>
      </c>
      <c r="T188" s="115"/>
      <c r="U188" s="115"/>
      <c r="V188" s="116" t="s">
        <v>183</v>
      </c>
      <c r="W188" s="117">
        <v>1200</v>
      </c>
      <c r="X188" s="297">
        <v>250</v>
      </c>
      <c r="Y188" s="297"/>
      <c r="Z188" s="298"/>
    </row>
    <row r="189" spans="3:26" s="121" customFormat="1" ht="51.75" customHeight="1" x14ac:dyDescent="0.25">
      <c r="C189" s="121">
        <v>1</v>
      </c>
      <c r="D189" s="120" t="s">
        <v>257</v>
      </c>
      <c r="E189" s="108">
        <f t="shared" si="69"/>
        <v>149</v>
      </c>
      <c r="F189" s="109">
        <v>313</v>
      </c>
      <c r="G189" s="110">
        <v>113124</v>
      </c>
      <c r="H189" s="111">
        <v>198</v>
      </c>
      <c r="I189" s="158" t="s">
        <v>1266</v>
      </c>
      <c r="J189" s="158" t="s">
        <v>1605</v>
      </c>
      <c r="K189" s="112" t="s">
        <v>192</v>
      </c>
      <c r="L189" s="112" t="s">
        <v>195</v>
      </c>
      <c r="M189" s="112" t="s">
        <v>869</v>
      </c>
      <c r="N189" s="112" t="s">
        <v>24</v>
      </c>
      <c r="O189" s="112" t="s">
        <v>8</v>
      </c>
      <c r="P189" s="112" t="s">
        <v>11</v>
      </c>
      <c r="Q189" s="112" t="s">
        <v>270</v>
      </c>
      <c r="R189" s="113">
        <f t="shared" si="68"/>
        <v>137707.08000000002</v>
      </c>
      <c r="S189" s="114">
        <v>137707.08000000002</v>
      </c>
      <c r="T189" s="115"/>
      <c r="U189" s="115"/>
      <c r="V189" s="116" t="s">
        <v>183</v>
      </c>
      <c r="W189" s="117">
        <v>1800</v>
      </c>
      <c r="X189" s="297">
        <v>540</v>
      </c>
      <c r="Y189" s="297"/>
      <c r="Z189" s="298"/>
    </row>
    <row r="190" spans="3:26" s="121" customFormat="1" ht="51.75" customHeight="1" x14ac:dyDescent="0.25">
      <c r="C190" s="121">
        <v>1</v>
      </c>
      <c r="D190" s="120" t="s">
        <v>257</v>
      </c>
      <c r="E190" s="108">
        <f t="shared" si="69"/>
        <v>150</v>
      </c>
      <c r="F190" s="109">
        <v>1504</v>
      </c>
      <c r="G190" s="110">
        <v>116629</v>
      </c>
      <c r="H190" s="111">
        <v>225</v>
      </c>
      <c r="I190" s="158" t="s">
        <v>1260</v>
      </c>
      <c r="J190" s="158" t="s">
        <v>1605</v>
      </c>
      <c r="K190" s="112" t="s">
        <v>192</v>
      </c>
      <c r="L190" s="112" t="s">
        <v>195</v>
      </c>
      <c r="M190" s="112" t="s">
        <v>870</v>
      </c>
      <c r="N190" s="112" t="s">
        <v>96</v>
      </c>
      <c r="O190" s="112" t="s">
        <v>8</v>
      </c>
      <c r="P190" s="112" t="s">
        <v>8</v>
      </c>
      <c r="Q190" s="112" t="s">
        <v>271</v>
      </c>
      <c r="R190" s="113">
        <f t="shared" si="68"/>
        <v>89206.32</v>
      </c>
      <c r="S190" s="114">
        <v>89206.32</v>
      </c>
      <c r="T190" s="115"/>
      <c r="U190" s="115"/>
      <c r="V190" s="116" t="s">
        <v>183</v>
      </c>
      <c r="W190" s="117">
        <v>1100</v>
      </c>
      <c r="X190" s="297">
        <v>344</v>
      </c>
      <c r="Y190" s="297"/>
      <c r="Z190" s="298"/>
    </row>
    <row r="191" spans="3:26" s="121" customFormat="1" ht="51.75" customHeight="1" x14ac:dyDescent="0.25">
      <c r="C191" s="121">
        <v>1</v>
      </c>
      <c r="D191" s="120" t="s">
        <v>257</v>
      </c>
      <c r="E191" s="108">
        <f t="shared" si="69"/>
        <v>151</v>
      </c>
      <c r="F191" s="109">
        <v>315</v>
      </c>
      <c r="G191" s="110">
        <v>114712</v>
      </c>
      <c r="H191" s="111">
        <v>207</v>
      </c>
      <c r="I191" s="158" t="s">
        <v>1259</v>
      </c>
      <c r="J191" s="158" t="s">
        <v>1605</v>
      </c>
      <c r="K191" s="112" t="s">
        <v>192</v>
      </c>
      <c r="L191" s="112" t="s">
        <v>195</v>
      </c>
      <c r="M191" s="112" t="s">
        <v>871</v>
      </c>
      <c r="N191" s="112" t="s">
        <v>111</v>
      </c>
      <c r="O191" s="112" t="s">
        <v>8</v>
      </c>
      <c r="P191" s="112" t="s">
        <v>11</v>
      </c>
      <c r="Q191" s="112" t="s">
        <v>272</v>
      </c>
      <c r="R191" s="113">
        <f t="shared" si="68"/>
        <v>96135</v>
      </c>
      <c r="S191" s="114">
        <v>96135</v>
      </c>
      <c r="T191" s="115"/>
      <c r="U191" s="115"/>
      <c r="V191" s="116" t="s">
        <v>183</v>
      </c>
      <c r="W191" s="117">
        <v>1200</v>
      </c>
      <c r="X191" s="297">
        <v>322</v>
      </c>
      <c r="Y191" s="297"/>
      <c r="Z191" s="298"/>
    </row>
    <row r="192" spans="3:26" s="121" customFormat="1" ht="51.75" customHeight="1" x14ac:dyDescent="0.25">
      <c r="C192" s="121">
        <v>1</v>
      </c>
      <c r="D192" s="120" t="s">
        <v>257</v>
      </c>
      <c r="E192" s="108">
        <f t="shared" si="69"/>
        <v>152</v>
      </c>
      <c r="F192" s="109">
        <v>316</v>
      </c>
      <c r="G192" s="110">
        <v>115047</v>
      </c>
      <c r="H192" s="111">
        <v>208</v>
      </c>
      <c r="I192" s="158" t="s">
        <v>1268</v>
      </c>
      <c r="J192" s="158" t="s">
        <v>1605</v>
      </c>
      <c r="K192" s="112" t="s">
        <v>192</v>
      </c>
      <c r="L192" s="112" t="s">
        <v>195</v>
      </c>
      <c r="M192" s="112" t="s">
        <v>872</v>
      </c>
      <c r="N192" s="112" t="s">
        <v>26</v>
      </c>
      <c r="O192" s="112" t="s">
        <v>8</v>
      </c>
      <c r="P192" s="112" t="s">
        <v>8</v>
      </c>
      <c r="Q192" s="112" t="s">
        <v>28</v>
      </c>
      <c r="R192" s="113">
        <f t="shared" si="68"/>
        <v>89206.32</v>
      </c>
      <c r="S192" s="114">
        <v>89206.32</v>
      </c>
      <c r="T192" s="115"/>
      <c r="U192" s="115"/>
      <c r="V192" s="116" t="s">
        <v>183</v>
      </c>
      <c r="W192" s="117">
        <v>1100</v>
      </c>
      <c r="X192" s="297">
        <v>136</v>
      </c>
      <c r="Y192" s="297"/>
      <c r="Z192" s="298"/>
    </row>
    <row r="193" spans="3:26" s="121" customFormat="1" ht="51.75" customHeight="1" x14ac:dyDescent="0.25">
      <c r="C193" s="121">
        <v>1</v>
      </c>
      <c r="D193" s="120" t="s">
        <v>257</v>
      </c>
      <c r="E193" s="108">
        <f t="shared" si="69"/>
        <v>153</v>
      </c>
      <c r="F193" s="109">
        <v>317</v>
      </c>
      <c r="G193" s="110">
        <v>115077</v>
      </c>
      <c r="H193" s="111">
        <v>177</v>
      </c>
      <c r="I193" s="158" t="s">
        <v>1269</v>
      </c>
      <c r="J193" s="158" t="s">
        <v>1605</v>
      </c>
      <c r="K193" s="112" t="s">
        <v>192</v>
      </c>
      <c r="L193" s="112" t="s">
        <v>195</v>
      </c>
      <c r="M193" s="112" t="s">
        <v>873</v>
      </c>
      <c r="N193" s="112" t="s">
        <v>57</v>
      </c>
      <c r="O193" s="112" t="s">
        <v>11</v>
      </c>
      <c r="P193" s="112" t="s">
        <v>8</v>
      </c>
      <c r="Q193" s="112" t="s">
        <v>273</v>
      </c>
      <c r="R193" s="113">
        <f t="shared" si="68"/>
        <v>68420.28</v>
      </c>
      <c r="S193" s="114">
        <v>68420.28</v>
      </c>
      <c r="T193" s="115"/>
      <c r="U193" s="115"/>
      <c r="V193" s="116" t="s">
        <v>183</v>
      </c>
      <c r="W193" s="117">
        <v>800</v>
      </c>
      <c r="X193" s="297">
        <v>110</v>
      </c>
      <c r="Y193" s="297"/>
      <c r="Z193" s="298"/>
    </row>
    <row r="194" spans="3:26" s="121" customFormat="1" ht="51.75" customHeight="1" x14ac:dyDescent="0.25">
      <c r="C194" s="121">
        <v>1</v>
      </c>
      <c r="D194" s="120" t="s">
        <v>257</v>
      </c>
      <c r="E194" s="108">
        <f t="shared" si="69"/>
        <v>154</v>
      </c>
      <c r="F194" s="109">
        <v>318</v>
      </c>
      <c r="G194" s="110">
        <v>115111</v>
      </c>
      <c r="H194" s="111">
        <v>210</v>
      </c>
      <c r="I194" s="158" t="s">
        <v>1270</v>
      </c>
      <c r="J194" s="158" t="s">
        <v>1605</v>
      </c>
      <c r="K194" s="112" t="s">
        <v>192</v>
      </c>
      <c r="L194" s="112" t="s">
        <v>195</v>
      </c>
      <c r="M194" s="112" t="s">
        <v>874</v>
      </c>
      <c r="N194" s="112" t="s">
        <v>96</v>
      </c>
      <c r="O194" s="112" t="s">
        <v>8</v>
      </c>
      <c r="P194" s="112" t="s">
        <v>8</v>
      </c>
      <c r="Q194" s="112" t="s">
        <v>274</v>
      </c>
      <c r="R194" s="113">
        <f t="shared" si="68"/>
        <v>96135</v>
      </c>
      <c r="S194" s="114">
        <v>96135</v>
      </c>
      <c r="T194" s="115"/>
      <c r="U194" s="115"/>
      <c r="V194" s="116" t="s">
        <v>183</v>
      </c>
      <c r="W194" s="117">
        <v>1200</v>
      </c>
      <c r="X194" s="297">
        <v>124</v>
      </c>
      <c r="Y194" s="297"/>
      <c r="Z194" s="298"/>
    </row>
    <row r="195" spans="3:26" s="121" customFormat="1" ht="51.75" customHeight="1" x14ac:dyDescent="0.25">
      <c r="C195" s="121">
        <v>1</v>
      </c>
      <c r="D195" s="120" t="s">
        <v>257</v>
      </c>
      <c r="E195" s="108">
        <f t="shared" si="69"/>
        <v>155</v>
      </c>
      <c r="F195" s="109">
        <v>319</v>
      </c>
      <c r="G195" s="110">
        <v>113115</v>
      </c>
      <c r="H195" s="111">
        <v>197</v>
      </c>
      <c r="I195" s="158" t="s">
        <v>1265</v>
      </c>
      <c r="J195" s="158" t="s">
        <v>1605</v>
      </c>
      <c r="K195" s="112" t="s">
        <v>192</v>
      </c>
      <c r="L195" s="112" t="s">
        <v>195</v>
      </c>
      <c r="M195" s="112" t="s">
        <v>875</v>
      </c>
      <c r="N195" s="112" t="s">
        <v>96</v>
      </c>
      <c r="O195" s="112" t="s">
        <v>8</v>
      </c>
      <c r="P195" s="112" t="s">
        <v>8</v>
      </c>
      <c r="Q195" s="112" t="s">
        <v>275</v>
      </c>
      <c r="R195" s="113">
        <f t="shared" si="68"/>
        <v>89206.32</v>
      </c>
      <c r="S195" s="114">
        <v>89206.32</v>
      </c>
      <c r="T195" s="115"/>
      <c r="U195" s="115"/>
      <c r="V195" s="116" t="s">
        <v>183</v>
      </c>
      <c r="W195" s="117">
        <v>1100</v>
      </c>
      <c r="X195" s="297">
        <v>195</v>
      </c>
      <c r="Y195" s="297"/>
      <c r="Z195" s="298"/>
    </row>
    <row r="196" spans="3:26" s="121" customFormat="1" ht="51.75" customHeight="1" x14ac:dyDescent="0.25">
      <c r="C196" s="121">
        <v>1</v>
      </c>
      <c r="D196" s="120" t="s">
        <v>257</v>
      </c>
      <c r="E196" s="108">
        <f t="shared" si="69"/>
        <v>156</v>
      </c>
      <c r="F196" s="109">
        <v>320</v>
      </c>
      <c r="G196" s="110">
        <v>115159</v>
      </c>
      <c r="H196" s="111">
        <v>211</v>
      </c>
      <c r="I196" s="158" t="s">
        <v>1272</v>
      </c>
      <c r="J196" s="158" t="s">
        <v>1605</v>
      </c>
      <c r="K196" s="112" t="s">
        <v>192</v>
      </c>
      <c r="L196" s="112" t="s">
        <v>195</v>
      </c>
      <c r="M196" s="112" t="s">
        <v>876</v>
      </c>
      <c r="N196" s="112" t="s">
        <v>26</v>
      </c>
      <c r="O196" s="112" t="s">
        <v>8</v>
      </c>
      <c r="P196" s="112" t="s">
        <v>8</v>
      </c>
      <c r="Q196" s="112" t="s">
        <v>145</v>
      </c>
      <c r="R196" s="113">
        <f t="shared" si="68"/>
        <v>89206.32</v>
      </c>
      <c r="S196" s="114">
        <v>89206.32</v>
      </c>
      <c r="T196" s="115"/>
      <c r="U196" s="115"/>
      <c r="V196" s="116" t="s">
        <v>183</v>
      </c>
      <c r="W196" s="117">
        <v>1100</v>
      </c>
      <c r="X196" s="297">
        <v>177</v>
      </c>
      <c r="Y196" s="297"/>
      <c r="Z196" s="298"/>
    </row>
    <row r="197" spans="3:26" s="121" customFormat="1" ht="51.75" customHeight="1" x14ac:dyDescent="0.25">
      <c r="C197" s="121">
        <v>1</v>
      </c>
      <c r="D197" s="120" t="s">
        <v>257</v>
      </c>
      <c r="E197" s="108">
        <f t="shared" si="69"/>
        <v>157</v>
      </c>
      <c r="F197" s="109">
        <v>321</v>
      </c>
      <c r="G197" s="110">
        <v>115199</v>
      </c>
      <c r="H197" s="111">
        <v>212</v>
      </c>
      <c r="I197" s="158" t="s">
        <v>1273</v>
      </c>
      <c r="J197" s="158" t="s">
        <v>1605</v>
      </c>
      <c r="K197" s="112" t="s">
        <v>192</v>
      </c>
      <c r="L197" s="112" t="s">
        <v>195</v>
      </c>
      <c r="M197" s="112" t="s">
        <v>877</v>
      </c>
      <c r="N197" s="112" t="s">
        <v>96</v>
      </c>
      <c r="O197" s="112" t="s">
        <v>8</v>
      </c>
      <c r="P197" s="112" t="s">
        <v>8</v>
      </c>
      <c r="Q197" s="112" t="s">
        <v>225</v>
      </c>
      <c r="R197" s="113">
        <f t="shared" si="68"/>
        <v>96135</v>
      </c>
      <c r="S197" s="114">
        <v>96135</v>
      </c>
      <c r="T197" s="115"/>
      <c r="U197" s="115"/>
      <c r="V197" s="116" t="s">
        <v>183</v>
      </c>
      <c r="W197" s="117">
        <v>1200</v>
      </c>
      <c r="X197" s="297">
        <v>264</v>
      </c>
      <c r="Y197" s="297"/>
      <c r="Z197" s="298"/>
    </row>
    <row r="198" spans="3:26" s="121" customFormat="1" ht="51.75" customHeight="1" x14ac:dyDescent="0.25">
      <c r="C198" s="121">
        <v>1</v>
      </c>
      <c r="D198" s="120" t="s">
        <v>257</v>
      </c>
      <c r="E198" s="108">
        <f t="shared" si="69"/>
        <v>158</v>
      </c>
      <c r="F198" s="109">
        <v>322</v>
      </c>
      <c r="G198" s="110">
        <v>115221</v>
      </c>
      <c r="H198" s="111">
        <v>213</v>
      </c>
      <c r="I198" s="158" t="s">
        <v>1274</v>
      </c>
      <c r="J198" s="158" t="s">
        <v>1605</v>
      </c>
      <c r="K198" s="112" t="s">
        <v>192</v>
      </c>
      <c r="L198" s="112" t="s">
        <v>195</v>
      </c>
      <c r="M198" s="112" t="s">
        <v>878</v>
      </c>
      <c r="N198" s="112" t="s">
        <v>57</v>
      </c>
      <c r="O198" s="112" t="s">
        <v>11</v>
      </c>
      <c r="P198" s="112" t="s">
        <v>11</v>
      </c>
      <c r="Q198" s="112" t="s">
        <v>276</v>
      </c>
      <c r="R198" s="113">
        <f t="shared" si="68"/>
        <v>89206.32</v>
      </c>
      <c r="S198" s="114">
        <v>89206.32</v>
      </c>
      <c r="T198" s="115"/>
      <c r="U198" s="115"/>
      <c r="V198" s="116" t="s">
        <v>183</v>
      </c>
      <c r="W198" s="117">
        <v>1100</v>
      </c>
      <c r="X198" s="297">
        <v>141</v>
      </c>
      <c r="Y198" s="297"/>
      <c r="Z198" s="298"/>
    </row>
    <row r="199" spans="3:26" s="121" customFormat="1" ht="51.75" customHeight="1" x14ac:dyDescent="0.25">
      <c r="C199" s="121">
        <v>1</v>
      </c>
      <c r="D199" s="120" t="s">
        <v>257</v>
      </c>
      <c r="E199" s="108">
        <f t="shared" si="69"/>
        <v>159</v>
      </c>
      <c r="F199" s="109">
        <v>323</v>
      </c>
      <c r="G199" s="110">
        <v>115235</v>
      </c>
      <c r="H199" s="111">
        <v>214</v>
      </c>
      <c r="I199" s="158" t="s">
        <v>1275</v>
      </c>
      <c r="J199" s="158" t="s">
        <v>1605</v>
      </c>
      <c r="K199" s="112" t="s">
        <v>192</v>
      </c>
      <c r="L199" s="112" t="s">
        <v>195</v>
      </c>
      <c r="M199" s="112" t="s">
        <v>277</v>
      </c>
      <c r="N199" s="112" t="s">
        <v>26</v>
      </c>
      <c r="O199" s="112" t="s">
        <v>8</v>
      </c>
      <c r="P199" s="112" t="s">
        <v>11</v>
      </c>
      <c r="Q199" s="112" t="s">
        <v>156</v>
      </c>
      <c r="R199" s="113">
        <f t="shared" si="68"/>
        <v>82277.640000000014</v>
      </c>
      <c r="S199" s="114">
        <v>82277.640000000014</v>
      </c>
      <c r="T199" s="115"/>
      <c r="U199" s="115"/>
      <c r="V199" s="116" t="s">
        <v>183</v>
      </c>
      <c r="W199" s="117">
        <v>1000</v>
      </c>
      <c r="X199" s="297">
        <v>87</v>
      </c>
      <c r="Y199" s="297"/>
      <c r="Z199" s="298"/>
    </row>
    <row r="200" spans="3:26" s="121" customFormat="1" ht="51.75" customHeight="1" x14ac:dyDescent="0.25">
      <c r="C200" s="121">
        <v>1</v>
      </c>
      <c r="D200" s="120" t="s">
        <v>257</v>
      </c>
      <c r="E200" s="108">
        <f t="shared" si="69"/>
        <v>160</v>
      </c>
      <c r="F200" s="109">
        <v>324</v>
      </c>
      <c r="G200" s="110">
        <v>113109</v>
      </c>
      <c r="H200" s="111">
        <v>196</v>
      </c>
      <c r="I200" s="158" t="s">
        <v>1262</v>
      </c>
      <c r="J200" s="158" t="s">
        <v>1605</v>
      </c>
      <c r="K200" s="112" t="s">
        <v>192</v>
      </c>
      <c r="L200" s="112" t="s">
        <v>195</v>
      </c>
      <c r="M200" s="112" t="s">
        <v>879</v>
      </c>
      <c r="N200" s="112" t="s">
        <v>26</v>
      </c>
      <c r="O200" s="112" t="s">
        <v>11</v>
      </c>
      <c r="P200" s="112" t="s">
        <v>8</v>
      </c>
      <c r="Q200" s="112" t="s">
        <v>278</v>
      </c>
      <c r="R200" s="113">
        <f t="shared" si="68"/>
        <v>89206.32</v>
      </c>
      <c r="S200" s="114">
        <v>89206.32</v>
      </c>
      <c r="T200" s="115"/>
      <c r="U200" s="115"/>
      <c r="V200" s="116" t="s">
        <v>183</v>
      </c>
      <c r="W200" s="117">
        <v>1100</v>
      </c>
      <c r="X200" s="297">
        <v>283</v>
      </c>
      <c r="Y200" s="297"/>
      <c r="Z200" s="298"/>
    </row>
    <row r="201" spans="3:26" s="121" customFormat="1" ht="51.75" customHeight="1" x14ac:dyDescent="0.25">
      <c r="C201" s="121">
        <v>1</v>
      </c>
      <c r="D201" s="120" t="s">
        <v>257</v>
      </c>
      <c r="E201" s="108">
        <f t="shared" si="69"/>
        <v>161</v>
      </c>
      <c r="F201" s="109">
        <v>1505</v>
      </c>
      <c r="G201" s="110">
        <v>116682</v>
      </c>
      <c r="H201" s="111">
        <v>226</v>
      </c>
      <c r="I201" s="158" t="s">
        <v>1238</v>
      </c>
      <c r="J201" s="158" t="s">
        <v>1605</v>
      </c>
      <c r="K201" s="112" t="s">
        <v>192</v>
      </c>
      <c r="L201" s="112" t="s">
        <v>195</v>
      </c>
      <c r="M201" s="112" t="s">
        <v>880</v>
      </c>
      <c r="N201" s="112" t="s">
        <v>52</v>
      </c>
      <c r="O201" s="112" t="s">
        <v>8</v>
      </c>
      <c r="P201" s="112" t="s">
        <v>8</v>
      </c>
      <c r="Q201" s="112" t="s">
        <v>55</v>
      </c>
      <c r="R201" s="113">
        <f t="shared" si="68"/>
        <v>89206.32</v>
      </c>
      <c r="S201" s="114">
        <v>89206.32</v>
      </c>
      <c r="T201" s="115"/>
      <c r="U201" s="115"/>
      <c r="V201" s="116" t="s">
        <v>183</v>
      </c>
      <c r="W201" s="117">
        <v>1100</v>
      </c>
      <c r="X201" s="297">
        <v>104</v>
      </c>
      <c r="Y201" s="297"/>
      <c r="Z201" s="298"/>
    </row>
    <row r="202" spans="3:26" s="121" customFormat="1" ht="51.75" customHeight="1" x14ac:dyDescent="0.25">
      <c r="C202" s="121">
        <v>1</v>
      </c>
      <c r="D202" s="120" t="s">
        <v>257</v>
      </c>
      <c r="E202" s="108">
        <f t="shared" si="69"/>
        <v>162</v>
      </c>
      <c r="F202" s="109">
        <v>1506</v>
      </c>
      <c r="G202" s="110">
        <v>115253</v>
      </c>
      <c r="H202" s="111"/>
      <c r="I202" s="158" t="s">
        <v>1241</v>
      </c>
      <c r="J202" s="158" t="s">
        <v>1605</v>
      </c>
      <c r="K202" s="112" t="s">
        <v>192</v>
      </c>
      <c r="L202" s="112" t="s">
        <v>195</v>
      </c>
      <c r="M202" s="112" t="s">
        <v>881</v>
      </c>
      <c r="N202" s="112" t="s">
        <v>7</v>
      </c>
      <c r="O202" s="112" t="s">
        <v>8</v>
      </c>
      <c r="P202" s="112" t="s">
        <v>8</v>
      </c>
      <c r="Q202" s="112" t="s">
        <v>279</v>
      </c>
      <c r="R202" s="113">
        <f t="shared" si="68"/>
        <v>57161.320000000007</v>
      </c>
      <c r="S202" s="114">
        <v>57161.320000000007</v>
      </c>
      <c r="T202" s="115"/>
      <c r="U202" s="115"/>
      <c r="V202" s="116" t="s">
        <v>183</v>
      </c>
      <c r="W202" s="117">
        <v>700</v>
      </c>
      <c r="X202" s="297">
        <v>30</v>
      </c>
      <c r="Y202" s="297"/>
      <c r="Z202" s="298"/>
    </row>
    <row r="203" spans="3:26" s="121" customFormat="1" ht="51.75" customHeight="1" x14ac:dyDescent="0.25">
      <c r="C203" s="121">
        <v>1</v>
      </c>
      <c r="D203" s="120" t="s">
        <v>257</v>
      </c>
      <c r="E203" s="108">
        <f t="shared" si="69"/>
        <v>163</v>
      </c>
      <c r="F203" s="109">
        <v>327</v>
      </c>
      <c r="G203" s="110">
        <v>115272</v>
      </c>
      <c r="H203" s="111">
        <v>216</v>
      </c>
      <c r="I203" s="158" t="s">
        <v>1242</v>
      </c>
      <c r="J203" s="158" t="s">
        <v>1605</v>
      </c>
      <c r="K203" s="112" t="s">
        <v>192</v>
      </c>
      <c r="L203" s="112" t="s">
        <v>195</v>
      </c>
      <c r="M203" s="112" t="s">
        <v>882</v>
      </c>
      <c r="N203" s="112" t="s">
        <v>13</v>
      </c>
      <c r="O203" s="112" t="s">
        <v>11</v>
      </c>
      <c r="P203" s="112" t="s">
        <v>8</v>
      </c>
      <c r="Q203" s="112" t="s">
        <v>280</v>
      </c>
      <c r="R203" s="113">
        <f t="shared" si="68"/>
        <v>116921.04000000001</v>
      </c>
      <c r="S203" s="114">
        <v>116921.04000000001</v>
      </c>
      <c r="T203" s="115"/>
      <c r="U203" s="115"/>
      <c r="V203" s="116" t="s">
        <v>183</v>
      </c>
      <c r="W203" s="117">
        <v>1500</v>
      </c>
      <c r="X203" s="297">
        <v>416</v>
      </c>
      <c r="Y203" s="297"/>
      <c r="Z203" s="298"/>
    </row>
    <row r="204" spans="3:26" s="121" customFormat="1" ht="51.75" customHeight="1" x14ac:dyDescent="0.25">
      <c r="C204" s="121">
        <v>1</v>
      </c>
      <c r="D204" s="120" t="s">
        <v>257</v>
      </c>
      <c r="E204" s="108">
        <f t="shared" si="69"/>
        <v>164</v>
      </c>
      <c r="F204" s="109">
        <v>328</v>
      </c>
      <c r="G204" s="110">
        <v>115331</v>
      </c>
      <c r="H204" s="111">
        <v>217</v>
      </c>
      <c r="I204" s="158" t="s">
        <v>1243</v>
      </c>
      <c r="J204" s="158" t="s">
        <v>1605</v>
      </c>
      <c r="K204" s="112" t="s">
        <v>192</v>
      </c>
      <c r="L204" s="112" t="s">
        <v>195</v>
      </c>
      <c r="M204" s="112" t="s">
        <v>883</v>
      </c>
      <c r="N204" s="112" t="s">
        <v>13</v>
      </c>
      <c r="O204" s="112" t="s">
        <v>11</v>
      </c>
      <c r="P204" s="112" t="s">
        <v>8</v>
      </c>
      <c r="Q204" s="112" t="s">
        <v>281</v>
      </c>
      <c r="R204" s="113">
        <f t="shared" si="68"/>
        <v>75348.960000000006</v>
      </c>
      <c r="S204" s="114">
        <v>75348.960000000006</v>
      </c>
      <c r="T204" s="115"/>
      <c r="U204" s="115"/>
      <c r="V204" s="116" t="s">
        <v>183</v>
      </c>
      <c r="W204" s="117">
        <v>900</v>
      </c>
      <c r="X204" s="297">
        <v>161</v>
      </c>
      <c r="Y204" s="297"/>
      <c r="Z204" s="298"/>
    </row>
    <row r="205" spans="3:26" s="121" customFormat="1" ht="51.75" customHeight="1" x14ac:dyDescent="0.25">
      <c r="C205" s="121">
        <v>1</v>
      </c>
      <c r="D205" s="120" t="s">
        <v>257</v>
      </c>
      <c r="E205" s="108">
        <f t="shared" si="69"/>
        <v>165</v>
      </c>
      <c r="F205" s="109">
        <v>329</v>
      </c>
      <c r="G205" s="110">
        <v>115340</v>
      </c>
      <c r="H205" s="111">
        <v>218</v>
      </c>
      <c r="I205" s="158" t="s">
        <v>1244</v>
      </c>
      <c r="J205" s="158" t="s">
        <v>1605</v>
      </c>
      <c r="K205" s="112" t="s">
        <v>192</v>
      </c>
      <c r="L205" s="112" t="s">
        <v>195</v>
      </c>
      <c r="M205" s="112" t="s">
        <v>884</v>
      </c>
      <c r="N205" s="112" t="s">
        <v>13</v>
      </c>
      <c r="O205" s="112" t="s">
        <v>8</v>
      </c>
      <c r="P205" s="112" t="s">
        <v>8</v>
      </c>
      <c r="Q205" s="112" t="s">
        <v>282</v>
      </c>
      <c r="R205" s="113">
        <f t="shared" si="68"/>
        <v>64090</v>
      </c>
      <c r="S205" s="114">
        <v>64090</v>
      </c>
      <c r="T205" s="115"/>
      <c r="U205" s="115"/>
      <c r="V205" s="116" t="s">
        <v>183</v>
      </c>
      <c r="W205" s="117">
        <v>800</v>
      </c>
      <c r="X205" s="297">
        <v>64</v>
      </c>
      <c r="Y205" s="297"/>
      <c r="Z205" s="298"/>
    </row>
    <row r="206" spans="3:26" s="121" customFormat="1" ht="51.75" customHeight="1" x14ac:dyDescent="0.25">
      <c r="C206" s="121">
        <v>1</v>
      </c>
      <c r="D206" s="120" t="s">
        <v>257</v>
      </c>
      <c r="E206" s="108">
        <f t="shared" si="69"/>
        <v>166</v>
      </c>
      <c r="F206" s="109">
        <v>330</v>
      </c>
      <c r="G206" s="110">
        <v>116744</v>
      </c>
      <c r="H206" s="111">
        <v>228</v>
      </c>
      <c r="I206" s="158" t="s">
        <v>1264</v>
      </c>
      <c r="J206" s="158" t="s">
        <v>1605</v>
      </c>
      <c r="K206" s="112" t="s">
        <v>192</v>
      </c>
      <c r="L206" s="112" t="s">
        <v>195</v>
      </c>
      <c r="M206" s="112" t="s">
        <v>885</v>
      </c>
      <c r="N206" s="112" t="s">
        <v>34</v>
      </c>
      <c r="O206" s="112" t="s">
        <v>11</v>
      </c>
      <c r="P206" s="112" t="s">
        <v>8</v>
      </c>
      <c r="Q206" s="112" t="s">
        <v>283</v>
      </c>
      <c r="R206" s="113">
        <f t="shared" si="68"/>
        <v>89206.32</v>
      </c>
      <c r="S206" s="114">
        <v>89206.32</v>
      </c>
      <c r="T206" s="115"/>
      <c r="U206" s="115"/>
      <c r="V206" s="116" t="s">
        <v>183</v>
      </c>
      <c r="W206" s="117">
        <v>1100</v>
      </c>
      <c r="X206" s="297">
        <v>149</v>
      </c>
      <c r="Y206" s="297"/>
      <c r="Z206" s="298"/>
    </row>
    <row r="207" spans="3:26" s="121" customFormat="1" ht="51.75" customHeight="1" x14ac:dyDescent="0.25">
      <c r="C207" s="121">
        <v>1</v>
      </c>
      <c r="D207" s="120" t="s">
        <v>257</v>
      </c>
      <c r="E207" s="108">
        <f t="shared" si="69"/>
        <v>167</v>
      </c>
      <c r="F207" s="109">
        <v>331</v>
      </c>
      <c r="G207" s="110"/>
      <c r="H207" s="111">
        <v>229</v>
      </c>
      <c r="I207" s="158"/>
      <c r="J207" s="158" t="s">
        <v>1605</v>
      </c>
      <c r="K207" s="112" t="s">
        <v>192</v>
      </c>
      <c r="L207" s="112" t="s">
        <v>195</v>
      </c>
      <c r="M207" s="112" t="s">
        <v>1089</v>
      </c>
      <c r="N207" s="112" t="s">
        <v>29</v>
      </c>
      <c r="O207" s="112" t="s">
        <v>11</v>
      </c>
      <c r="P207" s="112" t="s">
        <v>8</v>
      </c>
      <c r="Q207" s="112" t="s">
        <v>1090</v>
      </c>
      <c r="R207" s="113">
        <f t="shared" si="68"/>
        <v>82277.640000000014</v>
      </c>
      <c r="S207" s="114">
        <v>82277.640000000014</v>
      </c>
      <c r="T207" s="115"/>
      <c r="U207" s="115"/>
      <c r="V207" s="116" t="s">
        <v>183</v>
      </c>
      <c r="W207" s="117">
        <v>1300</v>
      </c>
      <c r="X207" s="297">
        <v>305</v>
      </c>
      <c r="Y207" s="297"/>
      <c r="Z207" s="298"/>
    </row>
    <row r="208" spans="3:26" s="121" customFormat="1" ht="51.75" customHeight="1" x14ac:dyDescent="0.25">
      <c r="C208" s="121">
        <v>1</v>
      </c>
      <c r="D208" s="120" t="s">
        <v>257</v>
      </c>
      <c r="E208" s="108">
        <f t="shared" si="69"/>
        <v>168</v>
      </c>
      <c r="F208" s="109">
        <v>332</v>
      </c>
      <c r="G208" s="110">
        <v>116701</v>
      </c>
      <c r="H208" s="111">
        <v>227</v>
      </c>
      <c r="I208" s="158" t="s">
        <v>1239</v>
      </c>
      <c r="J208" s="158" t="s">
        <v>1605</v>
      </c>
      <c r="K208" s="112" t="s">
        <v>192</v>
      </c>
      <c r="L208" s="112" t="s">
        <v>195</v>
      </c>
      <c r="M208" s="112" t="s">
        <v>886</v>
      </c>
      <c r="N208" s="112" t="s">
        <v>18</v>
      </c>
      <c r="O208" s="112" t="s">
        <v>8</v>
      </c>
      <c r="P208" s="112" t="s">
        <v>8</v>
      </c>
      <c r="Q208" s="112" t="s">
        <v>284</v>
      </c>
      <c r="R208" s="113">
        <f t="shared" si="68"/>
        <v>89206.32</v>
      </c>
      <c r="S208" s="114">
        <v>89206.32</v>
      </c>
      <c r="T208" s="115"/>
      <c r="U208" s="115"/>
      <c r="V208" s="116" t="s">
        <v>183</v>
      </c>
      <c r="W208" s="117">
        <v>1100</v>
      </c>
      <c r="X208" s="297">
        <v>179</v>
      </c>
      <c r="Y208" s="297"/>
      <c r="Z208" s="298"/>
    </row>
    <row r="209" spans="3:26" s="121" customFormat="1" ht="51.75" customHeight="1" x14ac:dyDescent="0.25">
      <c r="C209" s="121">
        <v>1</v>
      </c>
      <c r="D209" s="120" t="s">
        <v>257</v>
      </c>
      <c r="E209" s="108">
        <f t="shared" si="69"/>
        <v>169</v>
      </c>
      <c r="F209" s="109">
        <v>333</v>
      </c>
      <c r="G209" s="110">
        <v>116864</v>
      </c>
      <c r="H209" s="111">
        <v>230</v>
      </c>
      <c r="I209" s="158" t="s">
        <v>1267</v>
      </c>
      <c r="J209" s="158" t="s">
        <v>1605</v>
      </c>
      <c r="K209" s="112" t="s">
        <v>192</v>
      </c>
      <c r="L209" s="112" t="s">
        <v>195</v>
      </c>
      <c r="M209" s="112" t="s">
        <v>887</v>
      </c>
      <c r="N209" s="112" t="s">
        <v>18</v>
      </c>
      <c r="O209" s="112" t="s">
        <v>8</v>
      </c>
      <c r="P209" s="112" t="s">
        <v>8</v>
      </c>
      <c r="Q209" s="112" t="s">
        <v>267</v>
      </c>
      <c r="R209" s="113">
        <f t="shared" si="68"/>
        <v>89206.32</v>
      </c>
      <c r="S209" s="114">
        <v>89206.32</v>
      </c>
      <c r="T209" s="115"/>
      <c r="U209" s="115"/>
      <c r="V209" s="116" t="s">
        <v>183</v>
      </c>
      <c r="W209" s="117">
        <v>1100</v>
      </c>
      <c r="X209" s="297">
        <v>313</v>
      </c>
      <c r="Y209" s="297"/>
      <c r="Z209" s="298"/>
    </row>
    <row r="210" spans="3:26" s="121" customFormat="1" ht="51.75" customHeight="1" x14ac:dyDescent="0.25">
      <c r="C210" s="121">
        <v>1</v>
      </c>
      <c r="D210" s="120" t="s">
        <v>257</v>
      </c>
      <c r="E210" s="108">
        <f t="shared" si="69"/>
        <v>170</v>
      </c>
      <c r="F210" s="109">
        <v>334</v>
      </c>
      <c r="G210" s="110">
        <v>116975</v>
      </c>
      <c r="H210" s="111">
        <v>231</v>
      </c>
      <c r="I210" s="158" t="s">
        <v>1276</v>
      </c>
      <c r="J210" s="158" t="s">
        <v>1605</v>
      </c>
      <c r="K210" s="112" t="s">
        <v>192</v>
      </c>
      <c r="L210" s="112" t="s">
        <v>195</v>
      </c>
      <c r="M210" s="112" t="s">
        <v>888</v>
      </c>
      <c r="N210" s="112" t="s">
        <v>25</v>
      </c>
      <c r="O210" s="112" t="s">
        <v>8</v>
      </c>
      <c r="P210" s="112" t="s">
        <v>11</v>
      </c>
      <c r="Q210" s="112" t="s">
        <v>285</v>
      </c>
      <c r="R210" s="113">
        <f t="shared" si="68"/>
        <v>89206.32</v>
      </c>
      <c r="S210" s="114">
        <v>89206.32</v>
      </c>
      <c r="T210" s="115"/>
      <c r="U210" s="115"/>
      <c r="V210" s="116" t="s">
        <v>183</v>
      </c>
      <c r="W210" s="117">
        <v>1100</v>
      </c>
      <c r="X210" s="297">
        <v>230</v>
      </c>
      <c r="Y210" s="297"/>
      <c r="Z210" s="298"/>
    </row>
    <row r="211" spans="3:26" s="121" customFormat="1" ht="51.75" customHeight="1" x14ac:dyDescent="0.25">
      <c r="C211" s="121">
        <v>1</v>
      </c>
      <c r="D211" s="120" t="s">
        <v>257</v>
      </c>
      <c r="E211" s="108">
        <f t="shared" si="69"/>
        <v>171</v>
      </c>
      <c r="F211" s="109">
        <v>335</v>
      </c>
      <c r="G211" s="110">
        <v>116981</v>
      </c>
      <c r="H211" s="111">
        <v>232</v>
      </c>
      <c r="I211" s="158" t="s">
        <v>1277</v>
      </c>
      <c r="J211" s="158" t="s">
        <v>1605</v>
      </c>
      <c r="K211" s="112" t="s">
        <v>192</v>
      </c>
      <c r="L211" s="112" t="s">
        <v>195</v>
      </c>
      <c r="M211" s="112" t="s">
        <v>889</v>
      </c>
      <c r="N211" s="112" t="s">
        <v>57</v>
      </c>
      <c r="O211" s="112" t="s">
        <v>8</v>
      </c>
      <c r="P211" s="112" t="s">
        <v>8</v>
      </c>
      <c r="Q211" s="112" t="s">
        <v>286</v>
      </c>
      <c r="R211" s="113">
        <f t="shared" si="68"/>
        <v>82277.640000000014</v>
      </c>
      <c r="S211" s="114">
        <v>82277.640000000014</v>
      </c>
      <c r="T211" s="115"/>
      <c r="U211" s="115"/>
      <c r="V211" s="116" t="s">
        <v>183</v>
      </c>
      <c r="W211" s="117">
        <v>1000</v>
      </c>
      <c r="X211" s="297">
        <v>125</v>
      </c>
      <c r="Y211" s="297"/>
      <c r="Z211" s="298"/>
    </row>
    <row r="212" spans="3:26" s="121" customFormat="1" ht="51.75" customHeight="1" x14ac:dyDescent="0.25">
      <c r="C212" s="121">
        <v>1</v>
      </c>
      <c r="D212" s="120" t="s">
        <v>257</v>
      </c>
      <c r="E212" s="108">
        <f t="shared" si="69"/>
        <v>172</v>
      </c>
      <c r="F212" s="109">
        <v>336</v>
      </c>
      <c r="G212" s="110">
        <v>116988</v>
      </c>
      <c r="H212" s="111">
        <v>233</v>
      </c>
      <c r="I212" s="158" t="s">
        <v>1278</v>
      </c>
      <c r="J212" s="158" t="s">
        <v>1605</v>
      </c>
      <c r="K212" s="112" t="s">
        <v>192</v>
      </c>
      <c r="L212" s="112" t="s">
        <v>195</v>
      </c>
      <c r="M212" s="112" t="s">
        <v>890</v>
      </c>
      <c r="N212" s="112" t="s">
        <v>96</v>
      </c>
      <c r="O212" s="112" t="s">
        <v>11</v>
      </c>
      <c r="P212" s="112" t="s">
        <v>11</v>
      </c>
      <c r="Q212" s="112" t="s">
        <v>175</v>
      </c>
      <c r="R212" s="113">
        <f t="shared" si="68"/>
        <v>89206.32</v>
      </c>
      <c r="S212" s="114">
        <v>89206.32</v>
      </c>
      <c r="T212" s="115"/>
      <c r="U212" s="115"/>
      <c r="V212" s="116" t="s">
        <v>183</v>
      </c>
      <c r="W212" s="117">
        <v>1100</v>
      </c>
      <c r="X212" s="297">
        <v>227</v>
      </c>
      <c r="Y212" s="297"/>
      <c r="Z212" s="298"/>
    </row>
    <row r="213" spans="3:26" s="121" customFormat="1" ht="51.75" customHeight="1" x14ac:dyDescent="0.25">
      <c r="C213" s="121">
        <v>1</v>
      </c>
      <c r="D213" s="120" t="s">
        <v>257</v>
      </c>
      <c r="E213" s="108">
        <f t="shared" si="69"/>
        <v>173</v>
      </c>
      <c r="F213" s="109">
        <v>337</v>
      </c>
      <c r="G213" s="110">
        <v>117003</v>
      </c>
      <c r="H213" s="111">
        <v>234</v>
      </c>
      <c r="I213" s="158" t="s">
        <v>1279</v>
      </c>
      <c r="J213" s="158" t="s">
        <v>1605</v>
      </c>
      <c r="K213" s="112" t="s">
        <v>192</v>
      </c>
      <c r="L213" s="112" t="s">
        <v>195</v>
      </c>
      <c r="M213" s="112" t="s">
        <v>891</v>
      </c>
      <c r="N213" s="112" t="s">
        <v>57</v>
      </c>
      <c r="O213" s="112" t="s">
        <v>8</v>
      </c>
      <c r="P213" s="112" t="s">
        <v>8</v>
      </c>
      <c r="Q213" s="112" t="s">
        <v>287</v>
      </c>
      <c r="R213" s="113">
        <f t="shared" si="68"/>
        <v>71018.680000000008</v>
      </c>
      <c r="S213" s="114">
        <v>71018.680000000008</v>
      </c>
      <c r="T213" s="115"/>
      <c r="U213" s="115"/>
      <c r="V213" s="116" t="s">
        <v>183</v>
      </c>
      <c r="W213" s="117">
        <v>900</v>
      </c>
      <c r="X213" s="297">
        <v>29</v>
      </c>
      <c r="Y213" s="297"/>
      <c r="Z213" s="298"/>
    </row>
    <row r="214" spans="3:26" s="121" customFormat="1" ht="51.75" customHeight="1" x14ac:dyDescent="0.25">
      <c r="C214" s="121">
        <v>1</v>
      </c>
      <c r="D214" s="120" t="s">
        <v>257</v>
      </c>
      <c r="E214" s="108">
        <f t="shared" si="69"/>
        <v>174</v>
      </c>
      <c r="F214" s="109">
        <v>338</v>
      </c>
      <c r="G214" s="110">
        <v>118317</v>
      </c>
      <c r="H214" s="111">
        <v>235</v>
      </c>
      <c r="I214" s="158" t="s">
        <v>1287</v>
      </c>
      <c r="J214" s="158" t="s">
        <v>1605</v>
      </c>
      <c r="K214" s="112" t="s">
        <v>192</v>
      </c>
      <c r="L214" s="112" t="s">
        <v>195</v>
      </c>
      <c r="M214" s="112" t="s">
        <v>892</v>
      </c>
      <c r="N214" s="112" t="s">
        <v>26</v>
      </c>
      <c r="O214" s="112" t="s">
        <v>8</v>
      </c>
      <c r="P214" s="112" t="s">
        <v>8</v>
      </c>
      <c r="Q214" s="112" t="s">
        <v>288</v>
      </c>
      <c r="R214" s="113">
        <f t="shared" si="68"/>
        <v>89206.32</v>
      </c>
      <c r="S214" s="114">
        <v>89206.32</v>
      </c>
      <c r="T214" s="115"/>
      <c r="U214" s="115"/>
      <c r="V214" s="116" t="s">
        <v>183</v>
      </c>
      <c r="W214" s="117">
        <v>1100</v>
      </c>
      <c r="X214" s="297">
        <v>236</v>
      </c>
      <c r="Y214" s="297"/>
      <c r="Z214" s="298"/>
    </row>
    <row r="215" spans="3:26" s="121" customFormat="1" ht="51.75" customHeight="1" x14ac:dyDescent="0.25">
      <c r="C215" s="121">
        <v>1</v>
      </c>
      <c r="D215" s="120" t="s">
        <v>257</v>
      </c>
      <c r="E215" s="108">
        <f t="shared" si="69"/>
        <v>175</v>
      </c>
      <c r="F215" s="109">
        <v>339</v>
      </c>
      <c r="G215" s="110">
        <v>119144</v>
      </c>
      <c r="H215" s="111">
        <v>236</v>
      </c>
      <c r="I215" s="158" t="s">
        <v>1282</v>
      </c>
      <c r="J215" s="158" t="s">
        <v>1605</v>
      </c>
      <c r="K215" s="112" t="s">
        <v>192</v>
      </c>
      <c r="L215" s="112" t="s">
        <v>195</v>
      </c>
      <c r="M215" s="112" t="s">
        <v>893</v>
      </c>
      <c r="N215" s="112" t="s">
        <v>96</v>
      </c>
      <c r="O215" s="112" t="s">
        <v>8</v>
      </c>
      <c r="P215" s="112" t="s">
        <v>8</v>
      </c>
      <c r="Q215" s="112" t="s">
        <v>289</v>
      </c>
      <c r="R215" s="113">
        <f t="shared" si="68"/>
        <v>82277.640000000014</v>
      </c>
      <c r="S215" s="114">
        <v>82277.640000000014</v>
      </c>
      <c r="T215" s="115"/>
      <c r="U215" s="115"/>
      <c r="V215" s="116" t="s">
        <v>183</v>
      </c>
      <c r="W215" s="117">
        <v>1000</v>
      </c>
      <c r="X215" s="297">
        <v>167</v>
      </c>
      <c r="Y215" s="297"/>
      <c r="Z215" s="298"/>
    </row>
    <row r="216" spans="3:26" s="121" customFormat="1" ht="51.75" customHeight="1" x14ac:dyDescent="0.25">
      <c r="C216" s="121">
        <v>1</v>
      </c>
      <c r="D216" s="120" t="s">
        <v>257</v>
      </c>
      <c r="E216" s="108">
        <f t="shared" si="69"/>
        <v>176</v>
      </c>
      <c r="F216" s="109">
        <v>340</v>
      </c>
      <c r="G216" s="110">
        <v>119186</v>
      </c>
      <c r="H216" s="111">
        <v>237</v>
      </c>
      <c r="I216" s="158" t="s">
        <v>1283</v>
      </c>
      <c r="J216" s="158" t="s">
        <v>1605</v>
      </c>
      <c r="K216" s="112" t="s">
        <v>192</v>
      </c>
      <c r="L216" s="112" t="s">
        <v>195</v>
      </c>
      <c r="M216" s="112" t="s">
        <v>894</v>
      </c>
      <c r="N216" s="112" t="s">
        <v>7</v>
      </c>
      <c r="O216" s="112" t="s">
        <v>8</v>
      </c>
      <c r="P216" s="112" t="s">
        <v>8</v>
      </c>
      <c r="Q216" s="112" t="s">
        <v>290</v>
      </c>
      <c r="R216" s="113">
        <f t="shared" si="68"/>
        <v>64090</v>
      </c>
      <c r="S216" s="114">
        <v>64090</v>
      </c>
      <c r="T216" s="115"/>
      <c r="U216" s="115"/>
      <c r="V216" s="116" t="s">
        <v>183</v>
      </c>
      <c r="W216" s="117">
        <v>800</v>
      </c>
      <c r="X216" s="297">
        <v>52</v>
      </c>
      <c r="Y216" s="297"/>
      <c r="Z216" s="298"/>
    </row>
    <row r="217" spans="3:26" s="121" customFormat="1" ht="51.75" customHeight="1" x14ac:dyDescent="0.25">
      <c r="C217" s="121">
        <v>1</v>
      </c>
      <c r="D217" s="120" t="s">
        <v>257</v>
      </c>
      <c r="E217" s="108">
        <f t="shared" si="69"/>
        <v>177</v>
      </c>
      <c r="F217" s="109">
        <v>341</v>
      </c>
      <c r="G217" s="110">
        <v>119314</v>
      </c>
      <c r="H217" s="111">
        <v>238</v>
      </c>
      <c r="I217" s="158" t="s">
        <v>1234</v>
      </c>
      <c r="J217" s="158" t="s">
        <v>1605</v>
      </c>
      <c r="K217" s="112" t="s">
        <v>192</v>
      </c>
      <c r="L217" s="112" t="s">
        <v>195</v>
      </c>
      <c r="M217" s="112" t="s">
        <v>895</v>
      </c>
      <c r="N217" s="112" t="s">
        <v>13</v>
      </c>
      <c r="O217" s="112" t="s">
        <v>8</v>
      </c>
      <c r="P217" s="112" t="s">
        <v>8</v>
      </c>
      <c r="Q217" s="112" t="s">
        <v>48</v>
      </c>
      <c r="R217" s="113">
        <f t="shared" si="68"/>
        <v>69719.48000000001</v>
      </c>
      <c r="S217" s="114">
        <v>69719.48000000001</v>
      </c>
      <c r="T217" s="115"/>
      <c r="U217" s="115"/>
      <c r="V217" s="116" t="s">
        <v>183</v>
      </c>
      <c r="W217" s="117">
        <v>850</v>
      </c>
      <c r="X217" s="297">
        <v>69</v>
      </c>
      <c r="Y217" s="297"/>
      <c r="Z217" s="298"/>
    </row>
    <row r="218" spans="3:26" s="121" customFormat="1" ht="51.75" customHeight="1" x14ac:dyDescent="0.25">
      <c r="C218" s="121">
        <v>1</v>
      </c>
      <c r="D218" s="120" t="s">
        <v>257</v>
      </c>
      <c r="E218" s="108">
        <f t="shared" si="69"/>
        <v>178</v>
      </c>
      <c r="F218" s="109">
        <v>342</v>
      </c>
      <c r="G218" s="110">
        <v>119347</v>
      </c>
      <c r="H218" s="111">
        <v>239</v>
      </c>
      <c r="I218" s="158" t="s">
        <v>1284</v>
      </c>
      <c r="J218" s="158" t="s">
        <v>1605</v>
      </c>
      <c r="K218" s="112" t="s">
        <v>192</v>
      </c>
      <c r="L218" s="112" t="s">
        <v>195</v>
      </c>
      <c r="M218" s="112" t="s">
        <v>896</v>
      </c>
      <c r="N218" s="112" t="s">
        <v>13</v>
      </c>
      <c r="O218" s="112" t="s">
        <v>11</v>
      </c>
      <c r="P218" s="112" t="s">
        <v>8</v>
      </c>
      <c r="Q218" s="112" t="s">
        <v>14</v>
      </c>
      <c r="R218" s="113">
        <f t="shared" si="68"/>
        <v>96135</v>
      </c>
      <c r="S218" s="114">
        <v>96135</v>
      </c>
      <c r="T218" s="115"/>
      <c r="U218" s="115"/>
      <c r="V218" s="116" t="s">
        <v>183</v>
      </c>
      <c r="W218" s="117">
        <v>1200</v>
      </c>
      <c r="X218" s="297">
        <v>380</v>
      </c>
      <c r="Y218" s="297"/>
      <c r="Z218" s="298"/>
    </row>
    <row r="219" spans="3:26" s="121" customFormat="1" ht="51.75" customHeight="1" x14ac:dyDescent="0.25">
      <c r="C219" s="121">
        <v>1</v>
      </c>
      <c r="D219" s="120" t="s">
        <v>257</v>
      </c>
      <c r="E219" s="108">
        <f t="shared" si="69"/>
        <v>179</v>
      </c>
      <c r="F219" s="109">
        <v>343</v>
      </c>
      <c r="G219" s="110">
        <v>119408</v>
      </c>
      <c r="H219" s="111">
        <v>240</v>
      </c>
      <c r="I219" s="158" t="s">
        <v>1235</v>
      </c>
      <c r="J219" s="158" t="s">
        <v>1605</v>
      </c>
      <c r="K219" s="112" t="s">
        <v>192</v>
      </c>
      <c r="L219" s="112" t="s">
        <v>195</v>
      </c>
      <c r="M219" s="112" t="s">
        <v>897</v>
      </c>
      <c r="N219" s="112" t="s">
        <v>57</v>
      </c>
      <c r="O219" s="112" t="s">
        <v>8</v>
      </c>
      <c r="P219" s="112" t="s">
        <v>8</v>
      </c>
      <c r="Q219" s="112" t="s">
        <v>64</v>
      </c>
      <c r="R219" s="113">
        <f t="shared" si="68"/>
        <v>77947.360000000001</v>
      </c>
      <c r="S219" s="114">
        <v>77947.360000000001</v>
      </c>
      <c r="T219" s="115"/>
      <c r="U219" s="115"/>
      <c r="V219" s="116" t="s">
        <v>183</v>
      </c>
      <c r="W219" s="117">
        <v>1000</v>
      </c>
      <c r="X219" s="297">
        <v>65</v>
      </c>
      <c r="Y219" s="297"/>
      <c r="Z219" s="298"/>
    </row>
    <row r="220" spans="3:26" s="121" customFormat="1" ht="51.75" customHeight="1" x14ac:dyDescent="0.25">
      <c r="C220" s="121">
        <v>1</v>
      </c>
      <c r="D220" s="120" t="s">
        <v>257</v>
      </c>
      <c r="E220" s="108">
        <f t="shared" si="69"/>
        <v>180</v>
      </c>
      <c r="F220" s="109">
        <v>344</v>
      </c>
      <c r="G220" s="110">
        <v>119597</v>
      </c>
      <c r="H220" s="111">
        <v>241</v>
      </c>
      <c r="I220" s="158" t="s">
        <v>1229</v>
      </c>
      <c r="J220" s="158" t="s">
        <v>1605</v>
      </c>
      <c r="K220" s="112" t="s">
        <v>192</v>
      </c>
      <c r="L220" s="112" t="s">
        <v>195</v>
      </c>
      <c r="M220" s="112" t="s">
        <v>898</v>
      </c>
      <c r="N220" s="112" t="s">
        <v>13</v>
      </c>
      <c r="O220" s="112" t="s">
        <v>8</v>
      </c>
      <c r="P220" s="112" t="s">
        <v>8</v>
      </c>
      <c r="Q220" s="112" t="s">
        <v>282</v>
      </c>
      <c r="R220" s="113">
        <f t="shared" si="68"/>
        <v>50925.508000000002</v>
      </c>
      <c r="S220" s="114">
        <v>50925.508000000002</v>
      </c>
      <c r="T220" s="115"/>
      <c r="U220" s="115"/>
      <c r="V220" s="116" t="s">
        <v>183</v>
      </c>
      <c r="W220" s="117">
        <v>610</v>
      </c>
      <c r="X220" s="297">
        <v>23</v>
      </c>
      <c r="Y220" s="297"/>
      <c r="Z220" s="298"/>
    </row>
    <row r="221" spans="3:26" s="121" customFormat="1" ht="51.75" customHeight="1" x14ac:dyDescent="0.25">
      <c r="C221" s="121">
        <v>1</v>
      </c>
      <c r="D221" s="120" t="s">
        <v>257</v>
      </c>
      <c r="E221" s="108">
        <f t="shared" si="69"/>
        <v>181</v>
      </c>
      <c r="F221" s="109">
        <v>345</v>
      </c>
      <c r="G221" s="110">
        <v>119621</v>
      </c>
      <c r="H221" s="111">
        <v>242</v>
      </c>
      <c r="I221" s="158" t="s">
        <v>1230</v>
      </c>
      <c r="J221" s="158" t="s">
        <v>1605</v>
      </c>
      <c r="K221" s="112" t="s">
        <v>192</v>
      </c>
      <c r="L221" s="112" t="s">
        <v>195</v>
      </c>
      <c r="M221" s="112" t="s">
        <v>899</v>
      </c>
      <c r="N221" s="112" t="s">
        <v>13</v>
      </c>
      <c r="O221" s="112" t="s">
        <v>8</v>
      </c>
      <c r="P221" s="112" t="s">
        <v>8</v>
      </c>
      <c r="Q221" s="112" t="s">
        <v>291</v>
      </c>
      <c r="R221" s="113">
        <f t="shared" si="68"/>
        <v>89206.32</v>
      </c>
      <c r="S221" s="114">
        <v>89206.32</v>
      </c>
      <c r="T221" s="115"/>
      <c r="U221" s="115"/>
      <c r="V221" s="116" t="s">
        <v>183</v>
      </c>
      <c r="W221" s="117">
        <v>1100</v>
      </c>
      <c r="X221" s="297">
        <v>215</v>
      </c>
      <c r="Y221" s="297"/>
      <c r="Z221" s="298"/>
    </row>
    <row r="222" spans="3:26" s="121" customFormat="1" ht="51.75" customHeight="1" x14ac:dyDescent="0.25">
      <c r="C222" s="121">
        <v>1</v>
      </c>
      <c r="D222" s="120" t="s">
        <v>257</v>
      </c>
      <c r="E222" s="108">
        <f t="shared" si="69"/>
        <v>182</v>
      </c>
      <c r="F222" s="109">
        <v>346</v>
      </c>
      <c r="G222" s="110">
        <v>119640</v>
      </c>
      <c r="H222" s="111">
        <v>243</v>
      </c>
      <c r="I222" s="158" t="s">
        <v>1236</v>
      </c>
      <c r="J222" s="158" t="s">
        <v>1605</v>
      </c>
      <c r="K222" s="112" t="s">
        <v>192</v>
      </c>
      <c r="L222" s="112" t="s">
        <v>195</v>
      </c>
      <c r="M222" s="112" t="s">
        <v>900</v>
      </c>
      <c r="N222" s="112" t="s">
        <v>111</v>
      </c>
      <c r="O222" s="112" t="s">
        <v>8</v>
      </c>
      <c r="P222" s="112" t="s">
        <v>8</v>
      </c>
      <c r="Q222" s="112" t="s">
        <v>292</v>
      </c>
      <c r="R222" s="113">
        <f t="shared" si="68"/>
        <v>50232.639999999999</v>
      </c>
      <c r="S222" s="114">
        <v>50232.639999999999</v>
      </c>
      <c r="T222" s="115"/>
      <c r="U222" s="115"/>
      <c r="V222" s="116" t="s">
        <v>183</v>
      </c>
      <c r="W222" s="117">
        <v>600</v>
      </c>
      <c r="X222" s="297">
        <v>38</v>
      </c>
      <c r="Y222" s="297"/>
      <c r="Z222" s="298"/>
    </row>
    <row r="223" spans="3:26" s="121" customFormat="1" ht="51.75" customHeight="1" x14ac:dyDescent="0.25">
      <c r="C223" s="121">
        <v>1</v>
      </c>
      <c r="D223" s="120" t="s">
        <v>257</v>
      </c>
      <c r="E223" s="108">
        <f t="shared" si="69"/>
        <v>183</v>
      </c>
      <c r="F223" s="109">
        <v>347</v>
      </c>
      <c r="G223" s="110">
        <v>119668</v>
      </c>
      <c r="H223" s="111">
        <v>244</v>
      </c>
      <c r="I223" s="158" t="s">
        <v>1237</v>
      </c>
      <c r="J223" s="158" t="s">
        <v>1605</v>
      </c>
      <c r="K223" s="112" t="s">
        <v>192</v>
      </c>
      <c r="L223" s="112" t="s">
        <v>195</v>
      </c>
      <c r="M223" s="112" t="s">
        <v>901</v>
      </c>
      <c r="N223" s="112" t="s">
        <v>52</v>
      </c>
      <c r="O223" s="112" t="s">
        <v>11</v>
      </c>
      <c r="P223" s="112" t="s">
        <v>8</v>
      </c>
      <c r="Q223" s="112" t="s">
        <v>226</v>
      </c>
      <c r="R223" s="113">
        <f t="shared" si="68"/>
        <v>63830.044000000002</v>
      </c>
      <c r="S223" s="114">
        <v>63830.044000000002</v>
      </c>
      <c r="T223" s="115"/>
      <c r="U223" s="115"/>
      <c r="V223" s="116" t="s">
        <v>183</v>
      </c>
      <c r="W223" s="117">
        <v>740</v>
      </c>
      <c r="X223" s="297">
        <v>60</v>
      </c>
      <c r="Y223" s="297"/>
      <c r="Z223" s="298"/>
    </row>
    <row r="224" spans="3:26" s="121" customFormat="1" ht="51.75" customHeight="1" x14ac:dyDescent="0.25">
      <c r="C224" s="121">
        <v>1</v>
      </c>
      <c r="D224" s="120" t="s">
        <v>257</v>
      </c>
      <c r="E224" s="108">
        <f t="shared" si="69"/>
        <v>184</v>
      </c>
      <c r="F224" s="109">
        <v>348</v>
      </c>
      <c r="G224" s="110">
        <v>119692</v>
      </c>
      <c r="H224" s="111">
        <v>245</v>
      </c>
      <c r="I224" s="158" t="s">
        <v>1286</v>
      </c>
      <c r="J224" s="158" t="s">
        <v>1605</v>
      </c>
      <c r="K224" s="112" t="s">
        <v>192</v>
      </c>
      <c r="L224" s="112" t="s">
        <v>195</v>
      </c>
      <c r="M224" s="112" t="s">
        <v>902</v>
      </c>
      <c r="N224" s="112" t="s">
        <v>96</v>
      </c>
      <c r="O224" s="112" t="s">
        <v>8</v>
      </c>
      <c r="P224" s="112" t="s">
        <v>8</v>
      </c>
      <c r="Q224" s="112" t="s">
        <v>293</v>
      </c>
      <c r="R224" s="113">
        <f t="shared" si="68"/>
        <v>89206.32</v>
      </c>
      <c r="S224" s="114">
        <v>89206.32</v>
      </c>
      <c r="T224" s="115"/>
      <c r="U224" s="115"/>
      <c r="V224" s="116" t="s">
        <v>183</v>
      </c>
      <c r="W224" s="117">
        <v>1100</v>
      </c>
      <c r="X224" s="297">
        <v>398</v>
      </c>
      <c r="Y224" s="297"/>
      <c r="Z224" s="298"/>
    </row>
    <row r="225" spans="3:26" s="121" customFormat="1" ht="51.75" customHeight="1" x14ac:dyDescent="0.25">
      <c r="C225" s="121">
        <v>1</v>
      </c>
      <c r="D225" s="120" t="s">
        <v>257</v>
      </c>
      <c r="E225" s="108">
        <f t="shared" si="69"/>
        <v>185</v>
      </c>
      <c r="F225" s="109">
        <v>349</v>
      </c>
      <c r="G225" s="110">
        <v>119795</v>
      </c>
      <c r="H225" s="111">
        <v>246</v>
      </c>
      <c r="I225" s="158" t="s">
        <v>1253</v>
      </c>
      <c r="J225" s="158" t="s">
        <v>1605</v>
      </c>
      <c r="K225" s="112" t="s">
        <v>192</v>
      </c>
      <c r="L225" s="112" t="s">
        <v>195</v>
      </c>
      <c r="M225" s="112" t="s">
        <v>903</v>
      </c>
      <c r="N225" s="112" t="s">
        <v>52</v>
      </c>
      <c r="O225" s="112" t="s">
        <v>11</v>
      </c>
      <c r="P225" s="112" t="s">
        <v>8</v>
      </c>
      <c r="Q225" s="112" t="s">
        <v>90</v>
      </c>
      <c r="R225" s="113">
        <f t="shared" si="68"/>
        <v>60365.703999999998</v>
      </c>
      <c r="S225" s="114">
        <v>60365.703999999998</v>
      </c>
      <c r="T225" s="115"/>
      <c r="U225" s="115"/>
      <c r="V225" s="116" t="s">
        <v>183</v>
      </c>
      <c r="W225" s="117">
        <v>1090</v>
      </c>
      <c r="X225" s="297">
        <v>522</v>
      </c>
      <c r="Y225" s="297"/>
      <c r="Z225" s="298"/>
    </row>
    <row r="226" spans="3:26" s="121" customFormat="1" ht="51.75" customHeight="1" x14ac:dyDescent="0.25">
      <c r="C226" s="121">
        <v>1</v>
      </c>
      <c r="D226" s="120" t="s">
        <v>257</v>
      </c>
      <c r="E226" s="108">
        <f t="shared" si="69"/>
        <v>186</v>
      </c>
      <c r="F226" s="109">
        <v>350</v>
      </c>
      <c r="G226" s="110">
        <v>119831</v>
      </c>
      <c r="H226" s="111">
        <v>247</v>
      </c>
      <c r="I226" s="158" t="s">
        <v>1258</v>
      </c>
      <c r="J226" s="158" t="s">
        <v>1605</v>
      </c>
      <c r="K226" s="112" t="s">
        <v>192</v>
      </c>
      <c r="L226" s="112" t="s">
        <v>195</v>
      </c>
      <c r="M226" s="112" t="s">
        <v>904</v>
      </c>
      <c r="N226" s="112" t="s">
        <v>96</v>
      </c>
      <c r="O226" s="112" t="s">
        <v>11</v>
      </c>
      <c r="P226" s="112" t="s">
        <v>8</v>
      </c>
      <c r="Q226" s="112" t="s">
        <v>294</v>
      </c>
      <c r="R226" s="113">
        <f t="shared" si="68"/>
        <v>60365.703999999998</v>
      </c>
      <c r="S226" s="114">
        <v>60365.703999999998</v>
      </c>
      <c r="T226" s="115"/>
      <c r="U226" s="115"/>
      <c r="V226" s="116" t="s">
        <v>183</v>
      </c>
      <c r="W226" s="117">
        <v>1090</v>
      </c>
      <c r="X226" s="297">
        <v>356</v>
      </c>
      <c r="Y226" s="297"/>
      <c r="Z226" s="298"/>
    </row>
    <row r="227" spans="3:26" s="121" customFormat="1" ht="51.75" customHeight="1" x14ac:dyDescent="0.25">
      <c r="C227" s="121">
        <v>1</v>
      </c>
      <c r="D227" s="120" t="s">
        <v>257</v>
      </c>
      <c r="E227" s="108">
        <f t="shared" si="69"/>
        <v>187</v>
      </c>
      <c r="F227" s="109">
        <v>351</v>
      </c>
      <c r="G227" s="110">
        <v>119916</v>
      </c>
      <c r="H227" s="111">
        <v>249</v>
      </c>
      <c r="I227" s="158" t="s">
        <v>1254</v>
      </c>
      <c r="J227" s="158" t="s">
        <v>1605</v>
      </c>
      <c r="K227" s="112" t="s">
        <v>192</v>
      </c>
      <c r="L227" s="112" t="s">
        <v>195</v>
      </c>
      <c r="M227" s="112" t="s">
        <v>905</v>
      </c>
      <c r="N227" s="112" t="s">
        <v>34</v>
      </c>
      <c r="O227" s="112" t="s">
        <v>11</v>
      </c>
      <c r="P227" s="112" t="s">
        <v>8</v>
      </c>
      <c r="Q227" s="112" t="s">
        <v>295</v>
      </c>
      <c r="R227" s="113">
        <f t="shared" si="68"/>
        <v>68868.744598156001</v>
      </c>
      <c r="S227" s="114">
        <v>68868.744598156001</v>
      </c>
      <c r="T227" s="115"/>
      <c r="U227" s="115"/>
      <c r="V227" s="116" t="s">
        <v>183</v>
      </c>
      <c r="W227" s="117">
        <v>1095</v>
      </c>
      <c r="X227" s="297">
        <v>426</v>
      </c>
      <c r="Y227" s="297"/>
      <c r="Z227" s="298"/>
    </row>
    <row r="228" spans="3:26" s="121" customFormat="1" ht="51.75" customHeight="1" x14ac:dyDescent="0.25">
      <c r="C228" s="121">
        <v>1</v>
      </c>
      <c r="D228" s="120" t="s">
        <v>257</v>
      </c>
      <c r="E228" s="108">
        <f t="shared" si="69"/>
        <v>188</v>
      </c>
      <c r="F228" s="109">
        <v>352</v>
      </c>
      <c r="G228" s="110">
        <v>119931</v>
      </c>
      <c r="H228" s="111">
        <v>250</v>
      </c>
      <c r="I228" s="158" t="s">
        <v>1255</v>
      </c>
      <c r="J228" s="158" t="s">
        <v>1605</v>
      </c>
      <c r="K228" s="112" t="s">
        <v>192</v>
      </c>
      <c r="L228" s="112" t="s">
        <v>195</v>
      </c>
      <c r="M228" s="112" t="s">
        <v>906</v>
      </c>
      <c r="N228" s="112" t="s">
        <v>18</v>
      </c>
      <c r="O228" s="112" t="s">
        <v>8</v>
      </c>
      <c r="P228" s="112" t="s">
        <v>8</v>
      </c>
      <c r="Q228" s="112" t="s">
        <v>267</v>
      </c>
      <c r="R228" s="113">
        <f t="shared" si="68"/>
        <v>60365.703999999998</v>
      </c>
      <c r="S228" s="114">
        <v>60365.703999999998</v>
      </c>
      <c r="T228" s="115"/>
      <c r="U228" s="115"/>
      <c r="V228" s="116" t="s">
        <v>183</v>
      </c>
      <c r="W228" s="117">
        <v>1090</v>
      </c>
      <c r="X228" s="297">
        <v>623</v>
      </c>
      <c r="Y228" s="297"/>
      <c r="Z228" s="298"/>
    </row>
    <row r="229" spans="3:26" s="121" customFormat="1" ht="51.75" customHeight="1" x14ac:dyDescent="0.25">
      <c r="C229" s="121">
        <v>1</v>
      </c>
      <c r="D229" s="120" t="s">
        <v>257</v>
      </c>
      <c r="E229" s="108">
        <f t="shared" si="69"/>
        <v>189</v>
      </c>
      <c r="F229" s="109">
        <v>353</v>
      </c>
      <c r="G229" s="110">
        <v>119937</v>
      </c>
      <c r="H229" s="111">
        <v>251</v>
      </c>
      <c r="I229" s="158" t="s">
        <v>1256</v>
      </c>
      <c r="J229" s="158" t="s">
        <v>1605</v>
      </c>
      <c r="K229" s="112" t="s">
        <v>192</v>
      </c>
      <c r="L229" s="112" t="s">
        <v>195</v>
      </c>
      <c r="M229" s="112" t="s">
        <v>907</v>
      </c>
      <c r="N229" s="112" t="s">
        <v>29</v>
      </c>
      <c r="O229" s="112" t="s">
        <v>8</v>
      </c>
      <c r="P229" s="112" t="s">
        <v>11</v>
      </c>
      <c r="Q229" s="112" t="s">
        <v>296</v>
      </c>
      <c r="R229" s="113">
        <f t="shared" si="68"/>
        <v>60365.703999999998</v>
      </c>
      <c r="S229" s="114">
        <v>60365.703999999998</v>
      </c>
      <c r="T229" s="115"/>
      <c r="U229" s="115"/>
      <c r="V229" s="116" t="s">
        <v>183</v>
      </c>
      <c r="W229" s="117">
        <v>1090</v>
      </c>
      <c r="X229" s="297">
        <v>356</v>
      </c>
      <c r="Y229" s="297"/>
      <c r="Z229" s="298"/>
    </row>
    <row r="230" spans="3:26" s="121" customFormat="1" ht="51.75" customHeight="1" x14ac:dyDescent="0.25">
      <c r="C230" s="121">
        <v>1</v>
      </c>
      <c r="D230" s="120" t="s">
        <v>257</v>
      </c>
      <c r="E230" s="108">
        <f t="shared" si="69"/>
        <v>190</v>
      </c>
      <c r="F230" s="109">
        <v>354</v>
      </c>
      <c r="G230" s="110">
        <v>119951</v>
      </c>
      <c r="H230" s="111">
        <v>252</v>
      </c>
      <c r="I230" s="158" t="s">
        <v>1257</v>
      </c>
      <c r="J230" s="158" t="s">
        <v>1605</v>
      </c>
      <c r="K230" s="112" t="s">
        <v>192</v>
      </c>
      <c r="L230" s="112" t="s">
        <v>195</v>
      </c>
      <c r="M230" s="112" t="s">
        <v>908</v>
      </c>
      <c r="N230" s="112" t="s">
        <v>57</v>
      </c>
      <c r="O230" s="112" t="s">
        <v>8</v>
      </c>
      <c r="P230" s="112" t="s">
        <v>8</v>
      </c>
      <c r="Q230" s="112" t="s">
        <v>297</v>
      </c>
      <c r="R230" s="113">
        <f t="shared" si="68"/>
        <v>56901.364000000001</v>
      </c>
      <c r="S230" s="114">
        <v>56901.364000000001</v>
      </c>
      <c r="T230" s="115"/>
      <c r="U230" s="115"/>
      <c r="V230" s="116" t="s">
        <v>183</v>
      </c>
      <c r="W230" s="117">
        <v>1093</v>
      </c>
      <c r="X230" s="297">
        <v>126</v>
      </c>
      <c r="Y230" s="297"/>
      <c r="Z230" s="298"/>
    </row>
    <row r="231" spans="3:26" s="121" customFormat="1" ht="51.75" customHeight="1" x14ac:dyDescent="0.25">
      <c r="C231" s="121">
        <v>1</v>
      </c>
      <c r="D231" s="120" t="s">
        <v>257</v>
      </c>
      <c r="E231" s="108">
        <f t="shared" si="69"/>
        <v>191</v>
      </c>
      <c r="F231" s="109">
        <v>1508</v>
      </c>
      <c r="G231" s="110"/>
      <c r="H231" s="111"/>
      <c r="I231" s="158"/>
      <c r="J231" s="158" t="s">
        <v>1605</v>
      </c>
      <c r="K231" s="112" t="s">
        <v>192</v>
      </c>
      <c r="L231" s="112" t="s">
        <v>195</v>
      </c>
      <c r="M231" s="112" t="s">
        <v>1091</v>
      </c>
      <c r="N231" s="112" t="s">
        <v>7</v>
      </c>
      <c r="O231" s="112" t="s">
        <v>8</v>
      </c>
      <c r="P231" s="112" t="s">
        <v>8</v>
      </c>
      <c r="Q231" s="112" t="s">
        <v>1092</v>
      </c>
      <c r="R231" s="113">
        <f t="shared" si="68"/>
        <v>24250.38</v>
      </c>
      <c r="S231" s="114">
        <v>24250.38</v>
      </c>
      <c r="T231" s="115"/>
      <c r="U231" s="115"/>
      <c r="V231" s="116" t="s">
        <v>183</v>
      </c>
      <c r="W231" s="117">
        <v>1093</v>
      </c>
      <c r="X231" s="297">
        <v>115</v>
      </c>
      <c r="Y231" s="297"/>
      <c r="Z231" s="298"/>
    </row>
    <row r="232" spans="3:26" s="121" customFormat="1" ht="51.75" customHeight="1" x14ac:dyDescent="0.25">
      <c r="C232" s="121">
        <v>1</v>
      </c>
      <c r="D232" s="120" t="s">
        <v>257</v>
      </c>
      <c r="E232" s="108">
        <f t="shared" si="69"/>
        <v>192</v>
      </c>
      <c r="F232" s="109">
        <v>1509</v>
      </c>
      <c r="G232" s="110"/>
      <c r="H232" s="111"/>
      <c r="I232" s="158"/>
      <c r="J232" s="158" t="s">
        <v>1605</v>
      </c>
      <c r="K232" s="112" t="s">
        <v>192</v>
      </c>
      <c r="L232" s="112" t="s">
        <v>195</v>
      </c>
      <c r="M232" s="112" t="s">
        <v>1093</v>
      </c>
      <c r="N232" s="112" t="s">
        <v>26</v>
      </c>
      <c r="O232" s="112" t="s">
        <v>8</v>
      </c>
      <c r="P232" s="112" t="s">
        <v>8</v>
      </c>
      <c r="Q232" s="112" t="s">
        <v>1096</v>
      </c>
      <c r="R232" s="113">
        <f t="shared" si="68"/>
        <v>34643.4</v>
      </c>
      <c r="S232" s="114">
        <v>34643.4</v>
      </c>
      <c r="T232" s="115"/>
      <c r="U232" s="115"/>
      <c r="V232" s="116" t="s">
        <v>183</v>
      </c>
      <c r="W232" s="117">
        <v>1093</v>
      </c>
      <c r="X232" s="297">
        <v>123</v>
      </c>
      <c r="Y232" s="297"/>
      <c r="Z232" s="298"/>
    </row>
    <row r="233" spans="3:26" s="121" customFormat="1" ht="51.75" customHeight="1" x14ac:dyDescent="0.25">
      <c r="C233" s="121">
        <v>1</v>
      </c>
      <c r="D233" s="120" t="s">
        <v>257</v>
      </c>
      <c r="E233" s="108">
        <f t="shared" si="69"/>
        <v>193</v>
      </c>
      <c r="F233" s="109">
        <v>1510</v>
      </c>
      <c r="G233" s="110"/>
      <c r="H233" s="111"/>
      <c r="I233" s="158"/>
      <c r="J233" s="158" t="s">
        <v>1605</v>
      </c>
      <c r="K233" s="112" t="s">
        <v>192</v>
      </c>
      <c r="L233" s="112" t="s">
        <v>195</v>
      </c>
      <c r="M233" s="112" t="s">
        <v>1094</v>
      </c>
      <c r="N233" s="112" t="s">
        <v>96</v>
      </c>
      <c r="O233" s="112" t="s">
        <v>11</v>
      </c>
      <c r="P233" s="112" t="s">
        <v>8</v>
      </c>
      <c r="Q233" s="112" t="s">
        <v>1097</v>
      </c>
      <c r="R233" s="113">
        <f t="shared" si="68"/>
        <v>31179.06</v>
      </c>
      <c r="S233" s="114">
        <v>31179.06</v>
      </c>
      <c r="T233" s="115"/>
      <c r="U233" s="115"/>
      <c r="V233" s="116" t="s">
        <v>183</v>
      </c>
      <c r="W233" s="117">
        <v>1093</v>
      </c>
      <c r="X233" s="297">
        <v>115</v>
      </c>
      <c r="Y233" s="297"/>
      <c r="Z233" s="298"/>
    </row>
    <row r="234" spans="3:26" s="121" customFormat="1" ht="51.75" customHeight="1" x14ac:dyDescent="0.25">
      <c r="C234" s="121">
        <v>1</v>
      </c>
      <c r="D234" s="120" t="s">
        <v>257</v>
      </c>
      <c r="E234" s="108">
        <f t="shared" si="69"/>
        <v>194</v>
      </c>
      <c r="F234" s="109">
        <v>1511</v>
      </c>
      <c r="G234" s="110"/>
      <c r="H234" s="111"/>
      <c r="I234" s="158"/>
      <c r="J234" s="158" t="s">
        <v>1605</v>
      </c>
      <c r="K234" s="112" t="s">
        <v>192</v>
      </c>
      <c r="L234" s="112" t="s">
        <v>195</v>
      </c>
      <c r="M234" s="112" t="s">
        <v>1095</v>
      </c>
      <c r="N234" s="112" t="s">
        <v>26</v>
      </c>
      <c r="O234" s="112" t="s">
        <v>8</v>
      </c>
      <c r="P234" s="112" t="s">
        <v>8</v>
      </c>
      <c r="Q234" s="112" t="s">
        <v>1098</v>
      </c>
      <c r="R234" s="113">
        <f t="shared" si="68"/>
        <v>31179.06</v>
      </c>
      <c r="S234" s="114">
        <v>31179.06</v>
      </c>
      <c r="T234" s="115"/>
      <c r="U234" s="115"/>
      <c r="V234" s="116" t="s">
        <v>183</v>
      </c>
      <c r="W234" s="117">
        <v>1093</v>
      </c>
      <c r="X234" s="297">
        <v>128</v>
      </c>
      <c r="Y234" s="297"/>
      <c r="Z234" s="298"/>
    </row>
    <row r="235" spans="3:26" s="121" customFormat="1" ht="51.75" customHeight="1" x14ac:dyDescent="0.25">
      <c r="C235" s="121">
        <v>1</v>
      </c>
      <c r="D235" s="120" t="s">
        <v>257</v>
      </c>
      <c r="E235" s="108">
        <f t="shared" si="69"/>
        <v>195</v>
      </c>
      <c r="F235" s="109">
        <v>1512</v>
      </c>
      <c r="G235" s="110"/>
      <c r="H235" s="111"/>
      <c r="I235" s="158"/>
      <c r="J235" s="158" t="s">
        <v>1605</v>
      </c>
      <c r="K235" s="112" t="s">
        <v>192</v>
      </c>
      <c r="L235" s="112" t="s">
        <v>195</v>
      </c>
      <c r="M235" s="112" t="s">
        <v>1099</v>
      </c>
      <c r="N235" s="112" t="s">
        <v>25</v>
      </c>
      <c r="O235" s="112" t="s">
        <v>8</v>
      </c>
      <c r="P235" s="112" t="s">
        <v>11</v>
      </c>
      <c r="Q235" s="112" t="s">
        <v>285</v>
      </c>
      <c r="R235" s="113">
        <f t="shared" si="68"/>
        <v>31179.06</v>
      </c>
      <c r="S235" s="114">
        <v>31179.06</v>
      </c>
      <c r="T235" s="115"/>
      <c r="U235" s="115"/>
      <c r="V235" s="116" t="s">
        <v>183</v>
      </c>
      <c r="W235" s="117">
        <v>1093</v>
      </c>
      <c r="X235" s="297">
        <v>323</v>
      </c>
      <c r="Y235" s="297"/>
      <c r="Z235" s="298"/>
    </row>
    <row r="236" spans="3:26" s="121" customFormat="1" ht="51.75" customHeight="1" x14ac:dyDescent="0.25">
      <c r="C236" s="121">
        <v>1</v>
      </c>
      <c r="D236" s="120" t="s">
        <v>257</v>
      </c>
      <c r="E236" s="108">
        <f t="shared" si="69"/>
        <v>196</v>
      </c>
      <c r="F236" s="109">
        <v>1513</v>
      </c>
      <c r="G236" s="110"/>
      <c r="H236" s="111"/>
      <c r="I236" s="158"/>
      <c r="J236" s="158" t="s">
        <v>1605</v>
      </c>
      <c r="K236" s="112" t="s">
        <v>192</v>
      </c>
      <c r="L236" s="112" t="s">
        <v>195</v>
      </c>
      <c r="M236" s="112" t="s">
        <v>1100</v>
      </c>
      <c r="N236" s="112" t="s">
        <v>29</v>
      </c>
      <c r="O236" s="112" t="s">
        <v>8</v>
      </c>
      <c r="P236" s="112" t="s">
        <v>11</v>
      </c>
      <c r="Q236" s="112" t="s">
        <v>1101</v>
      </c>
      <c r="R236" s="113">
        <f t="shared" ref="R236" si="70">S236+T236+U236</f>
        <v>30486.191999999999</v>
      </c>
      <c r="S236" s="114">
        <v>30486.191999999999</v>
      </c>
      <c r="T236" s="115"/>
      <c r="U236" s="115"/>
      <c r="V236" s="116" t="s">
        <v>183</v>
      </c>
      <c r="W236" s="117">
        <v>1093</v>
      </c>
      <c r="X236" s="297">
        <v>126</v>
      </c>
      <c r="Y236" s="297"/>
      <c r="Z236" s="298"/>
    </row>
    <row r="237" spans="3:26" ht="21.75" customHeight="1" x14ac:dyDescent="0.25">
      <c r="E237" s="63"/>
      <c r="F237" s="64"/>
      <c r="G237" s="35"/>
      <c r="H237" s="36"/>
      <c r="I237" s="159"/>
      <c r="J237" s="159"/>
      <c r="K237" s="65"/>
      <c r="L237" s="65"/>
      <c r="M237" s="65"/>
      <c r="N237" s="65"/>
      <c r="O237" s="65"/>
      <c r="P237" s="65"/>
      <c r="Q237" s="65"/>
      <c r="R237" s="66"/>
      <c r="S237" s="67"/>
      <c r="T237" s="68"/>
      <c r="U237" s="68"/>
      <c r="V237" s="72"/>
      <c r="W237" s="74"/>
      <c r="X237" s="311"/>
      <c r="Y237" s="311"/>
      <c r="Z237" s="312"/>
    </row>
    <row r="238" spans="3:26" ht="51.75" customHeight="1" x14ac:dyDescent="0.25">
      <c r="E238" s="41"/>
      <c r="F238" s="42"/>
      <c r="G238" s="43"/>
      <c r="H238" s="44"/>
      <c r="I238" s="161"/>
      <c r="J238" s="161"/>
      <c r="K238" s="78" t="s">
        <v>298</v>
      </c>
      <c r="L238" s="79"/>
      <c r="M238" s="42"/>
      <c r="N238" s="42"/>
      <c r="O238" s="42"/>
      <c r="P238" s="46"/>
      <c r="Q238" s="46"/>
      <c r="R238" s="47">
        <f>R239</f>
        <v>9573426.6455999985</v>
      </c>
      <c r="S238" s="47">
        <f t="shared" ref="S238:U238" si="71">S239</f>
        <v>7573426.6455999995</v>
      </c>
      <c r="T238" s="47">
        <f t="shared" si="71"/>
        <v>0</v>
      </c>
      <c r="U238" s="47">
        <f t="shared" si="71"/>
        <v>2000000</v>
      </c>
      <c r="V238" s="82"/>
      <c r="W238" s="83"/>
      <c r="X238" s="315"/>
      <c r="Y238" s="315"/>
      <c r="Z238" s="316"/>
    </row>
    <row r="239" spans="3:26" ht="51.75" customHeight="1" x14ac:dyDescent="0.25">
      <c r="E239" s="52"/>
      <c r="F239" s="53"/>
      <c r="G239" s="54"/>
      <c r="H239" s="55"/>
      <c r="I239" s="160"/>
      <c r="J239" s="160"/>
      <c r="K239" s="76" t="s">
        <v>298</v>
      </c>
      <c r="L239" s="80"/>
      <c r="M239" s="53"/>
      <c r="N239" s="53"/>
      <c r="O239" s="53"/>
      <c r="P239" s="57"/>
      <c r="Q239" s="57"/>
      <c r="R239" s="58">
        <f>SUM(R240:R258)</f>
        <v>9573426.6455999985</v>
      </c>
      <c r="S239" s="58">
        <f t="shared" ref="S239:U239" si="72">SUM(S240:S258)</f>
        <v>7573426.6455999995</v>
      </c>
      <c r="T239" s="58">
        <f t="shared" si="72"/>
        <v>0</v>
      </c>
      <c r="U239" s="58">
        <f t="shared" si="72"/>
        <v>2000000</v>
      </c>
      <c r="V239" s="85"/>
      <c r="W239" s="86"/>
      <c r="X239" s="317"/>
      <c r="Y239" s="317"/>
      <c r="Z239" s="318"/>
    </row>
    <row r="240" spans="3:26" s="121" customFormat="1" ht="61.5" customHeight="1" x14ac:dyDescent="0.25">
      <c r="C240" s="121">
        <v>1</v>
      </c>
      <c r="D240" s="120" t="s">
        <v>299</v>
      </c>
      <c r="E240" s="108">
        <f>E236+1</f>
        <v>197</v>
      </c>
      <c r="F240" s="109">
        <v>355</v>
      </c>
      <c r="G240" s="110">
        <v>195951</v>
      </c>
      <c r="H240" s="111">
        <v>498</v>
      </c>
      <c r="I240" s="158" t="s">
        <v>1887</v>
      </c>
      <c r="J240" s="158" t="s">
        <v>1605</v>
      </c>
      <c r="K240" s="112" t="s">
        <v>298</v>
      </c>
      <c r="L240" s="112" t="s">
        <v>5</v>
      </c>
      <c r="M240" s="112" t="s">
        <v>300</v>
      </c>
      <c r="N240" s="112" t="s">
        <v>96</v>
      </c>
      <c r="O240" s="112" t="s">
        <v>11</v>
      </c>
      <c r="P240" s="112" t="s">
        <v>8</v>
      </c>
      <c r="Q240" s="112" t="s">
        <v>301</v>
      </c>
      <c r="R240" s="113">
        <f t="shared" ref="R240:R256" si="73">S240+T240+U240</f>
        <v>792339.63</v>
      </c>
      <c r="S240" s="114">
        <v>792339.63</v>
      </c>
      <c r="T240" s="115"/>
      <c r="U240" s="115"/>
      <c r="V240" s="116" t="s">
        <v>302</v>
      </c>
      <c r="W240" s="117">
        <v>10</v>
      </c>
      <c r="X240" s="297">
        <f>+Y240+Z240</f>
        <v>120</v>
      </c>
      <c r="Y240" s="297">
        <v>54</v>
      </c>
      <c r="Z240" s="298">
        <v>66</v>
      </c>
    </row>
    <row r="241" spans="3:26" s="121" customFormat="1" ht="68.25" customHeight="1" x14ac:dyDescent="0.25">
      <c r="C241" s="121">
        <v>1</v>
      </c>
      <c r="D241" s="120" t="s">
        <v>299</v>
      </c>
      <c r="E241" s="108">
        <f>E240+1</f>
        <v>198</v>
      </c>
      <c r="F241" s="109">
        <v>356</v>
      </c>
      <c r="G241" s="110">
        <v>253050</v>
      </c>
      <c r="H241" s="111"/>
      <c r="I241" s="158" t="s">
        <v>1902</v>
      </c>
      <c r="J241" s="158" t="s">
        <v>1605</v>
      </c>
      <c r="K241" s="112" t="s">
        <v>298</v>
      </c>
      <c r="L241" s="112" t="s">
        <v>92</v>
      </c>
      <c r="M241" s="112" t="s">
        <v>303</v>
      </c>
      <c r="N241" s="112" t="s">
        <v>34</v>
      </c>
      <c r="O241" s="112" t="s">
        <v>8</v>
      </c>
      <c r="P241" s="112" t="s">
        <v>8</v>
      </c>
      <c r="Q241" s="112" t="s">
        <v>304</v>
      </c>
      <c r="R241" s="113">
        <f t="shared" si="73"/>
        <v>105008.3</v>
      </c>
      <c r="S241" s="114">
        <v>105008.3</v>
      </c>
      <c r="T241" s="115"/>
      <c r="U241" s="115"/>
      <c r="V241" s="116" t="s">
        <v>302</v>
      </c>
      <c r="W241" s="117">
        <v>10</v>
      </c>
      <c r="X241" s="297">
        <f t="shared" ref="X241:X257" si="74">+Y241+Z241</f>
        <v>100</v>
      </c>
      <c r="Y241" s="297">
        <v>47</v>
      </c>
      <c r="Z241" s="298">
        <v>53</v>
      </c>
    </row>
    <row r="242" spans="3:26" s="121" customFormat="1" ht="51.75" customHeight="1" x14ac:dyDescent="0.25">
      <c r="C242" s="121">
        <v>1</v>
      </c>
      <c r="D242" s="120" t="s">
        <v>299</v>
      </c>
      <c r="E242" s="108">
        <f t="shared" ref="E242:E257" si="75">E241+1</f>
        <v>199</v>
      </c>
      <c r="F242" s="109">
        <v>358</v>
      </c>
      <c r="G242" s="110">
        <v>104113</v>
      </c>
      <c r="H242" s="111">
        <v>149</v>
      </c>
      <c r="I242" s="158" t="s">
        <v>1857</v>
      </c>
      <c r="J242" s="158" t="s">
        <v>1605</v>
      </c>
      <c r="K242" s="112" t="s">
        <v>298</v>
      </c>
      <c r="L242" s="112" t="s">
        <v>92</v>
      </c>
      <c r="M242" s="112" t="s">
        <v>305</v>
      </c>
      <c r="N242" s="112" t="s">
        <v>25</v>
      </c>
      <c r="O242" s="112" t="s">
        <v>8</v>
      </c>
      <c r="P242" s="112" t="s">
        <v>8</v>
      </c>
      <c r="Q242" s="112" t="s">
        <v>1205</v>
      </c>
      <c r="R242" s="113">
        <f t="shared" si="73"/>
        <v>150030.25</v>
      </c>
      <c r="S242" s="114">
        <v>150030.25</v>
      </c>
      <c r="T242" s="115"/>
      <c r="U242" s="115"/>
      <c r="V242" s="116" t="s">
        <v>302</v>
      </c>
      <c r="W242" s="117">
        <v>20</v>
      </c>
      <c r="X242" s="297">
        <f t="shared" si="74"/>
        <v>400</v>
      </c>
      <c r="Y242" s="297">
        <v>177</v>
      </c>
      <c r="Z242" s="298">
        <v>223</v>
      </c>
    </row>
    <row r="243" spans="3:26" s="121" customFormat="1" ht="51.75" customHeight="1" x14ac:dyDescent="0.25">
      <c r="C243" s="121">
        <v>1</v>
      </c>
      <c r="D243" s="120" t="s">
        <v>299</v>
      </c>
      <c r="E243" s="108">
        <f t="shared" si="75"/>
        <v>200</v>
      </c>
      <c r="F243" s="109">
        <v>360</v>
      </c>
      <c r="G243" s="110">
        <v>103499</v>
      </c>
      <c r="H243" s="111">
        <v>144</v>
      </c>
      <c r="I243" s="174" t="s">
        <v>1947</v>
      </c>
      <c r="J243" s="158" t="s">
        <v>1605</v>
      </c>
      <c r="K243" s="112" t="s">
        <v>298</v>
      </c>
      <c r="L243" s="112" t="s">
        <v>5</v>
      </c>
      <c r="M243" s="112" t="s">
        <v>306</v>
      </c>
      <c r="N243" s="112" t="s">
        <v>29</v>
      </c>
      <c r="O243" s="112" t="s">
        <v>8</v>
      </c>
      <c r="P243" s="112" t="s">
        <v>8</v>
      </c>
      <c r="Q243" s="112" t="s">
        <v>307</v>
      </c>
      <c r="R243" s="113">
        <f t="shared" si="73"/>
        <v>792507.62</v>
      </c>
      <c r="S243" s="114">
        <v>792507.62</v>
      </c>
      <c r="T243" s="115"/>
      <c r="U243" s="115"/>
      <c r="V243" s="116" t="s">
        <v>302</v>
      </c>
      <c r="W243" s="117">
        <v>12</v>
      </c>
      <c r="X243" s="297">
        <f t="shared" si="74"/>
        <v>140</v>
      </c>
      <c r="Y243" s="297">
        <v>77</v>
      </c>
      <c r="Z243" s="298">
        <v>63</v>
      </c>
    </row>
    <row r="244" spans="3:26" s="121" customFormat="1" ht="51.75" customHeight="1" x14ac:dyDescent="0.25">
      <c r="C244" s="121">
        <v>1</v>
      </c>
      <c r="D244" s="120" t="s">
        <v>299</v>
      </c>
      <c r="E244" s="108">
        <f t="shared" si="75"/>
        <v>201</v>
      </c>
      <c r="F244" s="109">
        <v>361</v>
      </c>
      <c r="G244" s="110">
        <v>195965</v>
      </c>
      <c r="H244" s="111">
        <v>499</v>
      </c>
      <c r="I244" s="158" t="s">
        <v>1888</v>
      </c>
      <c r="J244" s="158" t="s">
        <v>1605</v>
      </c>
      <c r="K244" s="112" t="s">
        <v>298</v>
      </c>
      <c r="L244" s="112" t="s">
        <v>92</v>
      </c>
      <c r="M244" s="112" t="s">
        <v>308</v>
      </c>
      <c r="N244" s="112" t="s">
        <v>24</v>
      </c>
      <c r="O244" s="112" t="s">
        <v>8</v>
      </c>
      <c r="P244" s="112" t="s">
        <v>8</v>
      </c>
      <c r="Q244" s="112" t="s">
        <v>309</v>
      </c>
      <c r="R244" s="113">
        <f t="shared" si="73"/>
        <v>149030.20000000001</v>
      </c>
      <c r="S244" s="114">
        <v>149030.20000000001</v>
      </c>
      <c r="T244" s="115"/>
      <c r="U244" s="115"/>
      <c r="V244" s="116" t="s">
        <v>302</v>
      </c>
      <c r="W244" s="117">
        <v>7</v>
      </c>
      <c r="X244" s="297">
        <f t="shared" si="74"/>
        <v>104</v>
      </c>
      <c r="Y244" s="297">
        <v>50</v>
      </c>
      <c r="Z244" s="298">
        <v>54</v>
      </c>
    </row>
    <row r="245" spans="3:26" s="121" customFormat="1" ht="51.75" customHeight="1" x14ac:dyDescent="0.25">
      <c r="C245" s="121">
        <v>1</v>
      </c>
      <c r="D245" s="120" t="s">
        <v>299</v>
      </c>
      <c r="E245" s="108">
        <f t="shared" si="75"/>
        <v>202</v>
      </c>
      <c r="F245" s="109">
        <v>1507</v>
      </c>
      <c r="G245" s="110">
        <v>195985</v>
      </c>
      <c r="H245" s="111">
        <v>500</v>
      </c>
      <c r="I245" s="158" t="s">
        <v>1889</v>
      </c>
      <c r="J245" s="158" t="s">
        <v>1605</v>
      </c>
      <c r="K245" s="112" t="s">
        <v>298</v>
      </c>
      <c r="L245" s="112" t="s">
        <v>5</v>
      </c>
      <c r="M245" s="112" t="s">
        <v>310</v>
      </c>
      <c r="N245" s="112" t="s">
        <v>34</v>
      </c>
      <c r="O245" s="112" t="s">
        <v>11</v>
      </c>
      <c r="P245" s="112" t="s">
        <v>11</v>
      </c>
      <c r="Q245" s="112" t="s">
        <v>311</v>
      </c>
      <c r="R245" s="113">
        <f t="shared" si="73"/>
        <v>370090.5</v>
      </c>
      <c r="S245" s="114">
        <v>370090.5</v>
      </c>
      <c r="T245" s="115"/>
      <c r="U245" s="115"/>
      <c r="V245" s="116" t="s">
        <v>302</v>
      </c>
      <c r="W245" s="117">
        <v>10</v>
      </c>
      <c r="X245" s="297">
        <f t="shared" si="74"/>
        <v>51</v>
      </c>
      <c r="Y245" s="297">
        <v>28</v>
      </c>
      <c r="Z245" s="298">
        <v>23</v>
      </c>
    </row>
    <row r="246" spans="3:26" s="121" customFormat="1" ht="51.75" customHeight="1" x14ac:dyDescent="0.25">
      <c r="C246" s="121">
        <v>1</v>
      </c>
      <c r="D246" s="120" t="s">
        <v>299</v>
      </c>
      <c r="E246" s="108">
        <f t="shared" si="75"/>
        <v>203</v>
      </c>
      <c r="F246" s="109">
        <v>362</v>
      </c>
      <c r="G246" s="110">
        <v>255467</v>
      </c>
      <c r="H246" s="111"/>
      <c r="I246" s="158" t="s">
        <v>1906</v>
      </c>
      <c r="J246" s="158" t="s">
        <v>1605</v>
      </c>
      <c r="K246" s="112" t="s">
        <v>298</v>
      </c>
      <c r="L246" s="112" t="s">
        <v>92</v>
      </c>
      <c r="M246" s="112" t="s">
        <v>312</v>
      </c>
      <c r="N246" s="112" t="s">
        <v>24</v>
      </c>
      <c r="O246" s="112" t="s">
        <v>8</v>
      </c>
      <c r="P246" s="112" t="s">
        <v>8</v>
      </c>
      <c r="Q246" s="112" t="s">
        <v>313</v>
      </c>
      <c r="R246" s="113">
        <f t="shared" si="73"/>
        <v>100050.3</v>
      </c>
      <c r="S246" s="114">
        <v>100050.3</v>
      </c>
      <c r="T246" s="115"/>
      <c r="U246" s="115"/>
      <c r="V246" s="116" t="s">
        <v>302</v>
      </c>
      <c r="W246" s="117">
        <v>15</v>
      </c>
      <c r="X246" s="297">
        <f t="shared" si="74"/>
        <v>160</v>
      </c>
      <c r="Y246" s="297">
        <v>83</v>
      </c>
      <c r="Z246" s="298">
        <v>77</v>
      </c>
    </row>
    <row r="247" spans="3:26" s="121" customFormat="1" ht="51.75" customHeight="1" x14ac:dyDescent="0.25">
      <c r="C247" s="121">
        <v>1</v>
      </c>
      <c r="D247" s="120" t="s">
        <v>299</v>
      </c>
      <c r="E247" s="108">
        <f t="shared" si="75"/>
        <v>204</v>
      </c>
      <c r="F247" s="109">
        <v>363</v>
      </c>
      <c r="G247" s="110">
        <v>104160</v>
      </c>
      <c r="H247" s="111">
        <v>150</v>
      </c>
      <c r="I247" s="158" t="s">
        <v>1852</v>
      </c>
      <c r="J247" s="158" t="s">
        <v>1605</v>
      </c>
      <c r="K247" s="112" t="s">
        <v>298</v>
      </c>
      <c r="L247" s="112" t="s">
        <v>92</v>
      </c>
      <c r="M247" s="112" t="s">
        <v>314</v>
      </c>
      <c r="N247" s="112" t="s">
        <v>111</v>
      </c>
      <c r="O247" s="112" t="s">
        <v>11</v>
      </c>
      <c r="P247" s="112" t="s">
        <v>8</v>
      </c>
      <c r="Q247" s="112" t="s">
        <v>219</v>
      </c>
      <c r="R247" s="113">
        <f t="shared" si="73"/>
        <v>105008.3</v>
      </c>
      <c r="S247" s="114">
        <v>105008.3</v>
      </c>
      <c r="T247" s="115"/>
      <c r="U247" s="115"/>
      <c r="V247" s="116" t="s">
        <v>302</v>
      </c>
      <c r="W247" s="117">
        <v>15</v>
      </c>
      <c r="X247" s="297">
        <f t="shared" si="74"/>
        <v>160</v>
      </c>
      <c r="Y247" s="297">
        <v>72</v>
      </c>
      <c r="Z247" s="298">
        <v>88</v>
      </c>
    </row>
    <row r="248" spans="3:26" s="121" customFormat="1" ht="61.5" customHeight="1" x14ac:dyDescent="0.25">
      <c r="C248" s="121">
        <v>1</v>
      </c>
      <c r="D248" s="120" t="s">
        <v>299</v>
      </c>
      <c r="E248" s="108">
        <f t="shared" si="75"/>
        <v>205</v>
      </c>
      <c r="F248" s="109">
        <v>364</v>
      </c>
      <c r="G248" s="110">
        <v>104186</v>
      </c>
      <c r="H248" s="111">
        <v>152</v>
      </c>
      <c r="I248" s="158" t="s">
        <v>1853</v>
      </c>
      <c r="J248" s="158" t="s">
        <v>1605</v>
      </c>
      <c r="K248" s="112" t="s">
        <v>298</v>
      </c>
      <c r="L248" s="112" t="s">
        <v>5</v>
      </c>
      <c r="M248" s="112" t="s">
        <v>315</v>
      </c>
      <c r="N248" s="112" t="s">
        <v>34</v>
      </c>
      <c r="O248" s="112" t="s">
        <v>8</v>
      </c>
      <c r="P248" s="112" t="s">
        <v>8</v>
      </c>
      <c r="Q248" s="112" t="s">
        <v>316</v>
      </c>
      <c r="R248" s="113">
        <f t="shared" si="73"/>
        <v>817650.39</v>
      </c>
      <c r="S248" s="114">
        <v>817650.39</v>
      </c>
      <c r="T248" s="115"/>
      <c r="U248" s="115"/>
      <c r="V248" s="116" t="s">
        <v>302</v>
      </c>
      <c r="W248" s="117">
        <v>12</v>
      </c>
      <c r="X248" s="297">
        <f t="shared" si="74"/>
        <v>140</v>
      </c>
      <c r="Y248" s="297">
        <v>64</v>
      </c>
      <c r="Z248" s="298">
        <v>76</v>
      </c>
    </row>
    <row r="249" spans="3:26" s="121" customFormat="1" ht="51.75" customHeight="1" x14ac:dyDescent="0.25">
      <c r="C249" s="121">
        <v>1</v>
      </c>
      <c r="D249" s="120" t="s">
        <v>299</v>
      </c>
      <c r="E249" s="108">
        <f t="shared" si="75"/>
        <v>206</v>
      </c>
      <c r="F249" s="109">
        <v>365</v>
      </c>
      <c r="G249" s="110">
        <v>255542</v>
      </c>
      <c r="H249" s="111"/>
      <c r="I249" s="158" t="s">
        <v>1907</v>
      </c>
      <c r="J249" s="158" t="s">
        <v>1605</v>
      </c>
      <c r="K249" s="112" t="s">
        <v>298</v>
      </c>
      <c r="L249" s="112" t="s">
        <v>92</v>
      </c>
      <c r="M249" s="112" t="s">
        <v>317</v>
      </c>
      <c r="N249" s="112" t="s">
        <v>7</v>
      </c>
      <c r="O249" s="112" t="s">
        <v>8</v>
      </c>
      <c r="P249" s="112" t="s">
        <v>8</v>
      </c>
      <c r="Q249" s="112" t="s">
        <v>318</v>
      </c>
      <c r="R249" s="113">
        <f t="shared" si="73"/>
        <v>105008.3</v>
      </c>
      <c r="S249" s="114">
        <v>105008.3</v>
      </c>
      <c r="T249" s="115"/>
      <c r="U249" s="115"/>
      <c r="V249" s="116" t="s">
        <v>302</v>
      </c>
      <c r="W249" s="117">
        <v>15</v>
      </c>
      <c r="X249" s="297">
        <f t="shared" si="74"/>
        <v>112</v>
      </c>
      <c r="Y249" s="297">
        <v>51</v>
      </c>
      <c r="Z249" s="298">
        <v>61</v>
      </c>
    </row>
    <row r="250" spans="3:26" ht="51.75" customHeight="1" x14ac:dyDescent="0.25">
      <c r="C250" s="121">
        <v>1</v>
      </c>
      <c r="D250" s="1" t="s">
        <v>299</v>
      </c>
      <c r="E250" s="108">
        <f t="shared" si="75"/>
        <v>207</v>
      </c>
      <c r="F250" s="64">
        <v>366</v>
      </c>
      <c r="G250" s="35">
        <v>104221</v>
      </c>
      <c r="H250" s="36">
        <v>154</v>
      </c>
      <c r="I250" s="159" t="s">
        <v>1854</v>
      </c>
      <c r="J250" s="158" t="s">
        <v>1605</v>
      </c>
      <c r="K250" s="65" t="s">
        <v>298</v>
      </c>
      <c r="L250" s="65" t="s">
        <v>5</v>
      </c>
      <c r="M250" s="112" t="s">
        <v>319</v>
      </c>
      <c r="N250" s="65" t="s">
        <v>7</v>
      </c>
      <c r="O250" s="65" t="s">
        <v>8</v>
      </c>
      <c r="P250" s="65" t="s">
        <v>8</v>
      </c>
      <c r="Q250" s="65" t="s">
        <v>36</v>
      </c>
      <c r="R250" s="66">
        <f t="shared" si="73"/>
        <v>1165981.7256</v>
      </c>
      <c r="S250" s="67">
        <v>1165981.7256</v>
      </c>
      <c r="T250" s="68"/>
      <c r="U250" s="68"/>
      <c r="V250" s="69" t="s">
        <v>302</v>
      </c>
      <c r="W250" s="70">
        <v>38</v>
      </c>
      <c r="X250" s="297">
        <f t="shared" si="74"/>
        <v>160</v>
      </c>
      <c r="Y250" s="311">
        <v>73</v>
      </c>
      <c r="Z250" s="312">
        <v>87</v>
      </c>
    </row>
    <row r="251" spans="3:26" ht="54.75" customHeight="1" x14ac:dyDescent="0.25">
      <c r="C251" s="121">
        <v>1</v>
      </c>
      <c r="D251" s="1" t="s">
        <v>299</v>
      </c>
      <c r="E251" s="108">
        <f t="shared" si="75"/>
        <v>208</v>
      </c>
      <c r="F251" s="64">
        <v>367</v>
      </c>
      <c r="G251" s="35">
        <v>219092</v>
      </c>
      <c r="H251" s="36">
        <v>626</v>
      </c>
      <c r="I251" s="159" t="s">
        <v>1910</v>
      </c>
      <c r="J251" s="158" t="s">
        <v>1605</v>
      </c>
      <c r="K251" s="65" t="s">
        <v>298</v>
      </c>
      <c r="L251" s="65" t="s">
        <v>5</v>
      </c>
      <c r="M251" s="112" t="s">
        <v>320</v>
      </c>
      <c r="N251" s="65" t="s">
        <v>7</v>
      </c>
      <c r="O251" s="65" t="s">
        <v>8</v>
      </c>
      <c r="P251" s="65" t="s">
        <v>8</v>
      </c>
      <c r="Q251" s="65" t="s">
        <v>321</v>
      </c>
      <c r="R251" s="66">
        <f t="shared" si="73"/>
        <v>772491.7</v>
      </c>
      <c r="S251" s="67">
        <v>772491.7</v>
      </c>
      <c r="T251" s="68"/>
      <c r="U251" s="68"/>
      <c r="V251" s="69" t="s">
        <v>302</v>
      </c>
      <c r="W251" s="70">
        <v>12</v>
      </c>
      <c r="X251" s="297">
        <f t="shared" si="74"/>
        <v>100</v>
      </c>
      <c r="Y251" s="311">
        <v>42</v>
      </c>
      <c r="Z251" s="312">
        <v>58</v>
      </c>
    </row>
    <row r="252" spans="3:26" s="121" customFormat="1" ht="51.75" customHeight="1" x14ac:dyDescent="0.25">
      <c r="C252" s="121">
        <v>1</v>
      </c>
      <c r="D252" s="120" t="s">
        <v>299</v>
      </c>
      <c r="E252" s="108">
        <f t="shared" si="75"/>
        <v>209</v>
      </c>
      <c r="F252" s="109">
        <v>368</v>
      </c>
      <c r="G252" s="110">
        <v>252409</v>
      </c>
      <c r="H252" s="111"/>
      <c r="I252" s="158" t="s">
        <v>1909</v>
      </c>
      <c r="J252" s="158" t="s">
        <v>1605</v>
      </c>
      <c r="K252" s="112" t="s">
        <v>298</v>
      </c>
      <c r="L252" s="112" t="s">
        <v>195</v>
      </c>
      <c r="M252" s="112" t="s">
        <v>322</v>
      </c>
      <c r="N252" s="112" t="s">
        <v>34</v>
      </c>
      <c r="O252" s="112" t="s">
        <v>8</v>
      </c>
      <c r="P252" s="112" t="s">
        <v>8</v>
      </c>
      <c r="Q252" s="112" t="s">
        <v>45</v>
      </c>
      <c r="R252" s="113">
        <f t="shared" si="73"/>
        <v>150620.35999999999</v>
      </c>
      <c r="S252" s="114">
        <v>150620.35999999999</v>
      </c>
      <c r="T252" s="115"/>
      <c r="U252" s="115"/>
      <c r="V252" s="116" t="s">
        <v>302</v>
      </c>
      <c r="W252" s="117">
        <v>20</v>
      </c>
      <c r="X252" s="297">
        <f t="shared" si="74"/>
        <v>100</v>
      </c>
      <c r="Y252" s="297">
        <v>48</v>
      </c>
      <c r="Z252" s="298">
        <v>52</v>
      </c>
    </row>
    <row r="253" spans="3:26" s="121" customFormat="1" ht="51.75" customHeight="1" x14ac:dyDescent="0.25">
      <c r="C253" s="121">
        <v>1</v>
      </c>
      <c r="D253" s="120" t="s">
        <v>299</v>
      </c>
      <c r="E253" s="108">
        <f t="shared" si="75"/>
        <v>210</v>
      </c>
      <c r="F253" s="109">
        <v>369</v>
      </c>
      <c r="G253" s="110">
        <v>252941</v>
      </c>
      <c r="H253" s="111"/>
      <c r="I253" s="158" t="s">
        <v>1901</v>
      </c>
      <c r="J253" s="158" t="s">
        <v>1605</v>
      </c>
      <c r="K253" s="112" t="s">
        <v>298</v>
      </c>
      <c r="L253" s="112" t="s">
        <v>195</v>
      </c>
      <c r="M253" s="112" t="s">
        <v>323</v>
      </c>
      <c r="N253" s="112" t="s">
        <v>34</v>
      </c>
      <c r="O253" s="112" t="s">
        <v>8</v>
      </c>
      <c r="P253" s="112" t="s">
        <v>8</v>
      </c>
      <c r="Q253" s="112" t="s">
        <v>45</v>
      </c>
      <c r="R253" s="113">
        <f t="shared" si="73"/>
        <v>105008.3</v>
      </c>
      <c r="S253" s="114">
        <v>105008.3</v>
      </c>
      <c r="T253" s="115"/>
      <c r="U253" s="115"/>
      <c r="V253" s="116" t="s">
        <v>302</v>
      </c>
      <c r="W253" s="117">
        <v>10</v>
      </c>
      <c r="X253" s="297">
        <f t="shared" si="74"/>
        <v>88</v>
      </c>
      <c r="Y253" s="297">
        <v>49</v>
      </c>
      <c r="Z253" s="298">
        <v>39</v>
      </c>
    </row>
    <row r="254" spans="3:26" s="121" customFormat="1" ht="51.75" customHeight="1" x14ac:dyDescent="0.25">
      <c r="C254" s="121">
        <v>1</v>
      </c>
      <c r="D254" s="120" t="s">
        <v>299</v>
      </c>
      <c r="E254" s="108">
        <f t="shared" si="75"/>
        <v>211</v>
      </c>
      <c r="F254" s="109">
        <v>370</v>
      </c>
      <c r="G254" s="110">
        <v>253081</v>
      </c>
      <c r="H254" s="111"/>
      <c r="I254" s="158" t="s">
        <v>1903</v>
      </c>
      <c r="J254" s="158" t="s">
        <v>1605</v>
      </c>
      <c r="K254" s="112" t="s">
        <v>298</v>
      </c>
      <c r="L254" s="112" t="s">
        <v>195</v>
      </c>
      <c r="M254" s="112" t="s">
        <v>324</v>
      </c>
      <c r="N254" s="112" t="s">
        <v>34</v>
      </c>
      <c r="O254" s="112" t="s">
        <v>8</v>
      </c>
      <c r="P254" s="112" t="s">
        <v>8</v>
      </c>
      <c r="Q254" s="112" t="s">
        <v>325</v>
      </c>
      <c r="R254" s="113">
        <f t="shared" si="73"/>
        <v>105008.3</v>
      </c>
      <c r="S254" s="114">
        <v>105008.3</v>
      </c>
      <c r="T254" s="115"/>
      <c r="U254" s="115"/>
      <c r="V254" s="116" t="s">
        <v>302</v>
      </c>
      <c r="W254" s="117">
        <v>12</v>
      </c>
      <c r="X254" s="297">
        <f t="shared" si="74"/>
        <v>100</v>
      </c>
      <c r="Y254" s="297">
        <v>47</v>
      </c>
      <c r="Z254" s="298">
        <v>53</v>
      </c>
    </row>
    <row r="255" spans="3:26" s="121" customFormat="1" ht="51.75" customHeight="1" x14ac:dyDescent="0.25">
      <c r="C255" s="121">
        <v>1</v>
      </c>
      <c r="D255" s="120" t="s">
        <v>299</v>
      </c>
      <c r="E255" s="108">
        <f t="shared" si="75"/>
        <v>212</v>
      </c>
      <c r="F255" s="109">
        <v>371</v>
      </c>
      <c r="G255" s="110">
        <v>103863</v>
      </c>
      <c r="H255" s="111">
        <v>148</v>
      </c>
      <c r="I255" s="158" t="s">
        <v>1851</v>
      </c>
      <c r="J255" s="158" t="s">
        <v>1605</v>
      </c>
      <c r="K255" s="112" t="s">
        <v>298</v>
      </c>
      <c r="L255" s="112" t="s">
        <v>5</v>
      </c>
      <c r="M255" s="112" t="s">
        <v>326</v>
      </c>
      <c r="N255" s="112" t="s">
        <v>7</v>
      </c>
      <c r="O255" s="112" t="s">
        <v>8</v>
      </c>
      <c r="P255" s="112" t="s">
        <v>8</v>
      </c>
      <c r="Q255" s="112" t="s">
        <v>327</v>
      </c>
      <c r="R255" s="113">
        <f t="shared" si="73"/>
        <v>522980.68</v>
      </c>
      <c r="S255" s="114">
        <v>522980.68</v>
      </c>
      <c r="T255" s="115"/>
      <c r="U255" s="115"/>
      <c r="V255" s="116" t="s">
        <v>302</v>
      </c>
      <c r="W255" s="117">
        <v>27</v>
      </c>
      <c r="X255" s="297">
        <f t="shared" si="74"/>
        <v>80</v>
      </c>
      <c r="Y255" s="297">
        <v>31</v>
      </c>
      <c r="Z255" s="298">
        <v>49</v>
      </c>
    </row>
    <row r="256" spans="3:26" s="121" customFormat="1" ht="51.75" customHeight="1" x14ac:dyDescent="0.25">
      <c r="C256" s="121">
        <v>1</v>
      </c>
      <c r="D256" s="120" t="s">
        <v>299</v>
      </c>
      <c r="E256" s="108">
        <f t="shared" si="75"/>
        <v>213</v>
      </c>
      <c r="F256" s="109">
        <v>372</v>
      </c>
      <c r="G256" s="110">
        <v>104208</v>
      </c>
      <c r="H256" s="111">
        <v>153</v>
      </c>
      <c r="I256" s="158" t="s">
        <v>1849</v>
      </c>
      <c r="J256" s="158" t="s">
        <v>1605</v>
      </c>
      <c r="K256" s="112" t="s">
        <v>298</v>
      </c>
      <c r="L256" s="112" t="s">
        <v>5</v>
      </c>
      <c r="M256" s="112" t="s">
        <v>328</v>
      </c>
      <c r="N256" s="112" t="s">
        <v>52</v>
      </c>
      <c r="O256" s="112" t="s">
        <v>8</v>
      </c>
      <c r="P256" s="112" t="s">
        <v>8</v>
      </c>
      <c r="Q256" s="112" t="s">
        <v>205</v>
      </c>
      <c r="R256" s="113">
        <f t="shared" si="73"/>
        <v>1264611.79</v>
      </c>
      <c r="S256" s="114">
        <v>1264611.79</v>
      </c>
      <c r="T256" s="115"/>
      <c r="U256" s="115"/>
      <c r="V256" s="116" t="s">
        <v>302</v>
      </c>
      <c r="W256" s="117">
        <v>19</v>
      </c>
      <c r="X256" s="297">
        <f t="shared" si="74"/>
        <v>121</v>
      </c>
      <c r="Y256" s="297">
        <v>63</v>
      </c>
      <c r="Z256" s="298">
        <v>58</v>
      </c>
    </row>
    <row r="257" spans="3:26" s="121" customFormat="1" ht="51.75" customHeight="1" x14ac:dyDescent="0.25">
      <c r="C257" s="121">
        <v>1</v>
      </c>
      <c r="D257" s="120" t="s">
        <v>6</v>
      </c>
      <c r="E257" s="108">
        <f t="shared" si="75"/>
        <v>214</v>
      </c>
      <c r="F257" s="109" t="s">
        <v>1115</v>
      </c>
      <c r="G257" s="110">
        <v>263057</v>
      </c>
      <c r="H257" s="111"/>
      <c r="I257" s="158" t="s">
        <v>1911</v>
      </c>
      <c r="J257" s="158" t="s">
        <v>1605</v>
      </c>
      <c r="K257" s="112" t="s">
        <v>298</v>
      </c>
      <c r="L257" s="112" t="s">
        <v>92</v>
      </c>
      <c r="M257" s="112" t="s">
        <v>1117</v>
      </c>
      <c r="N257" s="112" t="s">
        <v>24</v>
      </c>
      <c r="O257" s="112" t="s">
        <v>8</v>
      </c>
      <c r="P257" s="112" t="s">
        <v>11</v>
      </c>
      <c r="Q257" s="112" t="s">
        <v>465</v>
      </c>
      <c r="R257" s="113">
        <v>2000000</v>
      </c>
      <c r="S257" s="114">
        <v>0</v>
      </c>
      <c r="T257" s="115"/>
      <c r="U257" s="114">
        <v>2000000</v>
      </c>
      <c r="V257" s="116" t="s">
        <v>302</v>
      </c>
      <c r="W257" s="117">
        <v>10</v>
      </c>
      <c r="X257" s="297">
        <f t="shared" si="74"/>
        <v>222</v>
      </c>
      <c r="Y257" s="297">
        <v>188</v>
      </c>
      <c r="Z257" s="298">
        <v>34</v>
      </c>
    </row>
    <row r="258" spans="3:26" ht="18.75" customHeight="1" x14ac:dyDescent="0.25">
      <c r="E258" s="63"/>
      <c r="F258" s="64"/>
      <c r="G258" s="35"/>
      <c r="H258" s="36"/>
      <c r="I258" s="159"/>
      <c r="J258" s="159"/>
      <c r="K258" s="65"/>
      <c r="L258" s="65"/>
      <c r="M258" s="65"/>
      <c r="N258" s="65"/>
      <c r="O258" s="65"/>
      <c r="P258" s="65"/>
      <c r="Q258" s="65"/>
      <c r="R258" s="66"/>
      <c r="S258" s="67"/>
      <c r="T258" s="68"/>
      <c r="U258" s="68"/>
      <c r="V258" s="72"/>
      <c r="W258" s="74"/>
      <c r="X258" s="311"/>
      <c r="Y258" s="311"/>
      <c r="Z258" s="312"/>
    </row>
    <row r="259" spans="3:26" ht="51.75" customHeight="1" x14ac:dyDescent="0.25">
      <c r="E259" s="41"/>
      <c r="F259" s="42"/>
      <c r="G259" s="43"/>
      <c r="H259" s="44"/>
      <c r="I259" s="161"/>
      <c r="J259" s="161"/>
      <c r="K259" s="78" t="s">
        <v>329</v>
      </c>
      <c r="L259" s="79"/>
      <c r="M259" s="42"/>
      <c r="N259" s="42"/>
      <c r="O259" s="42"/>
      <c r="P259" s="46"/>
      <c r="Q259" s="46"/>
      <c r="R259" s="47">
        <f>R260</f>
        <v>4100000</v>
      </c>
      <c r="S259" s="47">
        <f>S260</f>
        <v>4100000</v>
      </c>
      <c r="T259" s="47">
        <f t="shared" ref="T259:U259" si="76">T260</f>
        <v>0</v>
      </c>
      <c r="U259" s="47">
        <f t="shared" si="76"/>
        <v>0</v>
      </c>
      <c r="V259" s="82"/>
      <c r="W259" s="83"/>
      <c r="X259" s="315"/>
      <c r="Y259" s="315"/>
      <c r="Z259" s="316"/>
    </row>
    <row r="260" spans="3:26" ht="51.75" customHeight="1" x14ac:dyDescent="0.25">
      <c r="E260" s="52"/>
      <c r="F260" s="53"/>
      <c r="G260" s="54"/>
      <c r="H260" s="55"/>
      <c r="I260" s="160"/>
      <c r="J260" s="160"/>
      <c r="K260" s="76" t="s">
        <v>330</v>
      </c>
      <c r="L260" s="80"/>
      <c r="M260" s="53"/>
      <c r="N260" s="53"/>
      <c r="O260" s="53"/>
      <c r="P260" s="57"/>
      <c r="Q260" s="57"/>
      <c r="R260" s="58">
        <f>SUM(R261:R269)</f>
        <v>4100000</v>
      </c>
      <c r="S260" s="58">
        <f>SUM(S261:S269)</f>
        <v>4100000</v>
      </c>
      <c r="T260" s="58">
        <f t="shared" ref="T260:U260" si="77">SUM(T261:T269)</f>
        <v>0</v>
      </c>
      <c r="U260" s="58">
        <f t="shared" si="77"/>
        <v>0</v>
      </c>
      <c r="V260" s="85"/>
      <c r="W260" s="86"/>
      <c r="X260" s="317"/>
      <c r="Y260" s="317"/>
      <c r="Z260" s="318"/>
    </row>
    <row r="261" spans="3:26" s="121" customFormat="1" ht="51.75" customHeight="1" x14ac:dyDescent="0.25">
      <c r="C261" s="121">
        <v>1</v>
      </c>
      <c r="D261" s="120" t="s">
        <v>6</v>
      </c>
      <c r="E261" s="108">
        <f>E257+1</f>
        <v>215</v>
      </c>
      <c r="F261" s="109">
        <v>373</v>
      </c>
      <c r="G261" s="110">
        <v>172286</v>
      </c>
      <c r="H261" s="111">
        <v>403</v>
      </c>
      <c r="I261" s="158" t="s">
        <v>1227</v>
      </c>
      <c r="J261" s="158" t="s">
        <v>1605</v>
      </c>
      <c r="K261" s="112" t="s">
        <v>329</v>
      </c>
      <c r="L261" s="112" t="s">
        <v>195</v>
      </c>
      <c r="M261" s="112" t="s">
        <v>617</v>
      </c>
      <c r="N261" s="112" t="s">
        <v>111</v>
      </c>
      <c r="O261" s="112" t="s">
        <v>8</v>
      </c>
      <c r="P261" s="112" t="s">
        <v>8</v>
      </c>
      <c r="Q261" s="112" t="s">
        <v>407</v>
      </c>
      <c r="R261" s="113">
        <f t="shared" ref="R261:R265" si="78">S261+T261+U261</f>
        <v>700000</v>
      </c>
      <c r="S261" s="114">
        <v>700000</v>
      </c>
      <c r="T261" s="115"/>
      <c r="U261" s="115"/>
      <c r="V261" s="116" t="s">
        <v>183</v>
      </c>
      <c r="W261" s="117">
        <v>190</v>
      </c>
      <c r="X261" s="297">
        <f>+Y261+Z261</f>
        <v>459</v>
      </c>
      <c r="Y261" s="297">
        <v>232</v>
      </c>
      <c r="Z261" s="298">
        <v>227</v>
      </c>
    </row>
    <row r="262" spans="3:26" s="121" customFormat="1" ht="51.75" customHeight="1" x14ac:dyDescent="0.25">
      <c r="C262" s="121">
        <v>1</v>
      </c>
      <c r="D262" s="120" t="s">
        <v>6</v>
      </c>
      <c r="E262" s="108">
        <f>E261+1</f>
        <v>216</v>
      </c>
      <c r="F262" s="109">
        <v>374</v>
      </c>
      <c r="G262" s="110">
        <v>250118</v>
      </c>
      <c r="H262" s="111"/>
      <c r="I262" s="158" t="s">
        <v>1228</v>
      </c>
      <c r="J262" s="158" t="s">
        <v>1605</v>
      </c>
      <c r="K262" s="112" t="s">
        <v>329</v>
      </c>
      <c r="L262" s="112" t="s">
        <v>195</v>
      </c>
      <c r="M262" s="112" t="s">
        <v>617</v>
      </c>
      <c r="N262" s="112" t="s">
        <v>96</v>
      </c>
      <c r="O262" s="112" t="s">
        <v>11</v>
      </c>
      <c r="P262" s="112" t="s">
        <v>8</v>
      </c>
      <c r="Q262" s="112" t="s">
        <v>229</v>
      </c>
      <c r="R262" s="113">
        <f t="shared" si="78"/>
        <v>500000</v>
      </c>
      <c r="S262" s="114">
        <v>500000</v>
      </c>
      <c r="T262" s="115"/>
      <c r="U262" s="115"/>
      <c r="V262" s="116" t="s">
        <v>183</v>
      </c>
      <c r="W262" s="117" t="s">
        <v>2003</v>
      </c>
      <c r="X262" s="297">
        <f t="shared" ref="X262:X268" si="79">+Y262+Z262</f>
        <v>206</v>
      </c>
      <c r="Y262" s="297">
        <v>95</v>
      </c>
      <c r="Z262" s="298">
        <v>111</v>
      </c>
    </row>
    <row r="263" spans="3:26" s="121" customFormat="1" ht="51.75" customHeight="1" x14ac:dyDescent="0.25">
      <c r="C263" s="121">
        <v>1</v>
      </c>
      <c r="D263" s="120" t="s">
        <v>6</v>
      </c>
      <c r="E263" s="108">
        <f t="shared" ref="E263:E268" si="80">E262+1</f>
        <v>217</v>
      </c>
      <c r="F263" s="109">
        <v>377</v>
      </c>
      <c r="G263" s="110">
        <v>183195</v>
      </c>
      <c r="H263" s="111">
        <v>445</v>
      </c>
      <c r="I263" s="158" t="s">
        <v>1221</v>
      </c>
      <c r="J263" s="158" t="s">
        <v>1605</v>
      </c>
      <c r="K263" s="112" t="s">
        <v>329</v>
      </c>
      <c r="L263" s="112" t="s">
        <v>195</v>
      </c>
      <c r="M263" s="112" t="s">
        <v>617</v>
      </c>
      <c r="N263" s="112" t="s">
        <v>7</v>
      </c>
      <c r="O263" s="112" t="s">
        <v>8</v>
      </c>
      <c r="P263" s="112" t="s">
        <v>8</v>
      </c>
      <c r="Q263" s="112" t="s">
        <v>290</v>
      </c>
      <c r="R263" s="113">
        <f>S263+T263+U263</f>
        <v>500000</v>
      </c>
      <c r="S263" s="114">
        <v>500000</v>
      </c>
      <c r="T263" s="115"/>
      <c r="U263" s="115"/>
      <c r="V263" s="116" t="s">
        <v>183</v>
      </c>
      <c r="W263" s="117">
        <v>433</v>
      </c>
      <c r="X263" s="297">
        <f t="shared" si="79"/>
        <v>702</v>
      </c>
      <c r="Y263" s="297">
        <v>354</v>
      </c>
      <c r="Z263" s="298">
        <v>348</v>
      </c>
    </row>
    <row r="264" spans="3:26" s="121" customFormat="1" ht="51.75" customHeight="1" x14ac:dyDescent="0.25">
      <c r="C264" s="121">
        <v>1</v>
      </c>
      <c r="D264" s="120" t="s">
        <v>6</v>
      </c>
      <c r="E264" s="108">
        <f t="shared" si="80"/>
        <v>218</v>
      </c>
      <c r="F264" s="109">
        <v>1091</v>
      </c>
      <c r="G264" s="110">
        <v>188092</v>
      </c>
      <c r="H264" s="111">
        <v>463</v>
      </c>
      <c r="I264" s="158" t="s">
        <v>1224</v>
      </c>
      <c r="J264" s="158" t="s">
        <v>1605</v>
      </c>
      <c r="K264" s="112" t="s">
        <v>329</v>
      </c>
      <c r="L264" s="112" t="s">
        <v>195</v>
      </c>
      <c r="M264" s="112" t="s">
        <v>617</v>
      </c>
      <c r="N264" s="112" t="s">
        <v>7</v>
      </c>
      <c r="O264" s="112" t="s">
        <v>8</v>
      </c>
      <c r="P264" s="112" t="s">
        <v>8</v>
      </c>
      <c r="Q264" s="112" t="s">
        <v>16</v>
      </c>
      <c r="R264" s="113">
        <f t="shared" si="78"/>
        <v>400000</v>
      </c>
      <c r="S264" s="114">
        <v>400000</v>
      </c>
      <c r="T264" s="115"/>
      <c r="U264" s="115"/>
      <c r="V264" s="116" t="s">
        <v>183</v>
      </c>
      <c r="W264" s="117" t="s">
        <v>2004</v>
      </c>
      <c r="X264" s="297">
        <f t="shared" si="79"/>
        <v>1085</v>
      </c>
      <c r="Y264" s="297">
        <v>545</v>
      </c>
      <c r="Z264" s="298">
        <v>540</v>
      </c>
    </row>
    <row r="265" spans="3:26" s="121" customFormat="1" ht="51.75" customHeight="1" x14ac:dyDescent="0.25">
      <c r="C265" s="121">
        <v>1</v>
      </c>
      <c r="D265" s="120" t="s">
        <v>6</v>
      </c>
      <c r="E265" s="108">
        <f t="shared" si="80"/>
        <v>219</v>
      </c>
      <c r="F265" s="109">
        <v>1092</v>
      </c>
      <c r="G265" s="110">
        <v>183596</v>
      </c>
      <c r="H265" s="111">
        <v>446</v>
      </c>
      <c r="I265" s="158" t="s">
        <v>1223</v>
      </c>
      <c r="J265" s="158" t="s">
        <v>1605</v>
      </c>
      <c r="K265" s="112" t="s">
        <v>329</v>
      </c>
      <c r="L265" s="112" t="s">
        <v>195</v>
      </c>
      <c r="M265" s="112" t="s">
        <v>617</v>
      </c>
      <c r="N265" s="112" t="s">
        <v>13</v>
      </c>
      <c r="O265" s="112" t="s">
        <v>8</v>
      </c>
      <c r="P265" s="112" t="s">
        <v>11</v>
      </c>
      <c r="Q265" s="112" t="s">
        <v>633</v>
      </c>
      <c r="R265" s="113">
        <f t="shared" si="78"/>
        <v>400000</v>
      </c>
      <c r="S265" s="114">
        <v>400000</v>
      </c>
      <c r="T265" s="115"/>
      <c r="U265" s="115"/>
      <c r="V265" s="116" t="s">
        <v>183</v>
      </c>
      <c r="W265" s="117">
        <v>80</v>
      </c>
      <c r="X265" s="297">
        <f t="shared" si="79"/>
        <v>1506</v>
      </c>
      <c r="Y265" s="297">
        <v>759</v>
      </c>
      <c r="Z265" s="298">
        <v>747</v>
      </c>
    </row>
    <row r="266" spans="3:26" s="121" customFormat="1" ht="51.75" customHeight="1" x14ac:dyDescent="0.25">
      <c r="C266" s="121">
        <v>1</v>
      </c>
      <c r="D266" s="120" t="s">
        <v>6</v>
      </c>
      <c r="E266" s="108">
        <f t="shared" si="80"/>
        <v>220</v>
      </c>
      <c r="F266" s="109">
        <v>375</v>
      </c>
      <c r="G266" s="110">
        <v>191825</v>
      </c>
      <c r="H266" s="111">
        <v>478</v>
      </c>
      <c r="I266" s="158" t="s">
        <v>1222</v>
      </c>
      <c r="J266" s="158" t="s">
        <v>1605</v>
      </c>
      <c r="K266" s="112" t="s">
        <v>329</v>
      </c>
      <c r="L266" s="112" t="s">
        <v>195</v>
      </c>
      <c r="M266" s="112" t="s">
        <v>617</v>
      </c>
      <c r="N266" s="112" t="s">
        <v>26</v>
      </c>
      <c r="O266" s="112" t="s">
        <v>8</v>
      </c>
      <c r="P266" s="112" t="s">
        <v>8</v>
      </c>
      <c r="Q266" s="112" t="s">
        <v>283</v>
      </c>
      <c r="R266" s="113">
        <f>S266+T266+U266</f>
        <v>700000</v>
      </c>
      <c r="S266" s="114">
        <v>700000</v>
      </c>
      <c r="T266" s="115"/>
      <c r="U266" s="115"/>
      <c r="V266" s="116" t="s">
        <v>183</v>
      </c>
      <c r="W266" s="117" t="s">
        <v>2005</v>
      </c>
      <c r="X266" s="297">
        <f t="shared" si="79"/>
        <v>503</v>
      </c>
      <c r="Y266" s="297">
        <v>255</v>
      </c>
      <c r="Z266" s="298">
        <v>248</v>
      </c>
    </row>
    <row r="267" spans="3:26" s="121" customFormat="1" ht="51.75" customHeight="1" x14ac:dyDescent="0.25">
      <c r="C267" s="121">
        <v>1</v>
      </c>
      <c r="D267" s="120" t="s">
        <v>6</v>
      </c>
      <c r="E267" s="108">
        <f t="shared" si="80"/>
        <v>221</v>
      </c>
      <c r="F267" s="109">
        <v>376</v>
      </c>
      <c r="G267" s="110">
        <v>172283</v>
      </c>
      <c r="H267" s="111">
        <v>401</v>
      </c>
      <c r="I267" s="158" t="s">
        <v>1225</v>
      </c>
      <c r="J267" s="158" t="s">
        <v>1605</v>
      </c>
      <c r="K267" s="112" t="s">
        <v>329</v>
      </c>
      <c r="L267" s="112" t="s">
        <v>195</v>
      </c>
      <c r="M267" s="112" t="s">
        <v>617</v>
      </c>
      <c r="N267" s="112" t="s">
        <v>24</v>
      </c>
      <c r="O267" s="112" t="s">
        <v>8</v>
      </c>
      <c r="P267" s="112" t="s">
        <v>11</v>
      </c>
      <c r="Q267" s="112" t="s">
        <v>446</v>
      </c>
      <c r="R267" s="113">
        <f>S267+T267+U267</f>
        <v>400000</v>
      </c>
      <c r="S267" s="114">
        <v>400000</v>
      </c>
      <c r="T267" s="115"/>
      <c r="U267" s="115"/>
      <c r="V267" s="116" t="s">
        <v>183</v>
      </c>
      <c r="W267" s="117">
        <v>350</v>
      </c>
      <c r="X267" s="297">
        <f t="shared" si="79"/>
        <v>959</v>
      </c>
      <c r="Y267" s="297">
        <v>481</v>
      </c>
      <c r="Z267" s="298">
        <v>478</v>
      </c>
    </row>
    <row r="268" spans="3:26" s="121" customFormat="1" ht="51.75" customHeight="1" x14ac:dyDescent="0.25">
      <c r="C268" s="121">
        <v>1</v>
      </c>
      <c r="D268" s="120" t="s">
        <v>6</v>
      </c>
      <c r="E268" s="108">
        <f t="shared" si="80"/>
        <v>222</v>
      </c>
      <c r="F268" s="109">
        <v>1093</v>
      </c>
      <c r="G268" s="110">
        <v>172285</v>
      </c>
      <c r="H268" s="111">
        <v>402</v>
      </c>
      <c r="I268" s="158" t="s">
        <v>1226</v>
      </c>
      <c r="J268" s="158" t="s">
        <v>1605</v>
      </c>
      <c r="K268" s="112" t="s">
        <v>329</v>
      </c>
      <c r="L268" s="112" t="s">
        <v>195</v>
      </c>
      <c r="M268" s="112" t="s">
        <v>618</v>
      </c>
      <c r="N268" s="112" t="s">
        <v>24</v>
      </c>
      <c r="O268" s="112" t="s">
        <v>8</v>
      </c>
      <c r="P268" s="112" t="s">
        <v>11</v>
      </c>
      <c r="Q268" s="112" t="s">
        <v>419</v>
      </c>
      <c r="R268" s="113">
        <f>S268+T268+U268</f>
        <v>500000</v>
      </c>
      <c r="S268" s="114">
        <v>500000</v>
      </c>
      <c r="T268" s="115"/>
      <c r="U268" s="115"/>
      <c r="V268" s="116" t="s">
        <v>183</v>
      </c>
      <c r="W268" s="117" t="s">
        <v>2002</v>
      </c>
      <c r="X268" s="297">
        <f t="shared" si="79"/>
        <v>256</v>
      </c>
      <c r="Y268" s="297">
        <v>128</v>
      </c>
      <c r="Z268" s="298">
        <v>128</v>
      </c>
    </row>
    <row r="269" spans="3:26" ht="11.25" customHeight="1" x14ac:dyDescent="0.25">
      <c r="E269" s="63"/>
      <c r="F269" s="64"/>
      <c r="G269" s="35"/>
      <c r="H269" s="36"/>
      <c r="I269" s="159"/>
      <c r="J269" s="159"/>
      <c r="K269" s="65"/>
      <c r="L269" s="65"/>
      <c r="M269" s="65"/>
      <c r="N269" s="65"/>
      <c r="O269" s="65"/>
      <c r="P269" s="65"/>
      <c r="Q269" s="65"/>
      <c r="R269" s="66"/>
      <c r="S269" s="67"/>
      <c r="T269" s="68"/>
      <c r="U269" s="68"/>
      <c r="V269" s="72"/>
      <c r="W269" s="74"/>
      <c r="X269" s="311"/>
      <c r="Y269" s="311"/>
      <c r="Z269" s="312"/>
    </row>
    <row r="270" spans="3:26" ht="51.75" customHeight="1" x14ac:dyDescent="0.25">
      <c r="E270" s="41"/>
      <c r="F270" s="42"/>
      <c r="G270" s="43"/>
      <c r="H270" s="44"/>
      <c r="I270" s="161"/>
      <c r="J270" s="161"/>
      <c r="K270" s="78" t="s">
        <v>331</v>
      </c>
      <c r="L270" s="79"/>
      <c r="M270" s="42"/>
      <c r="N270" s="42"/>
      <c r="O270" s="42"/>
      <c r="P270" s="46"/>
      <c r="Q270" s="46"/>
      <c r="R270" s="47">
        <f>R271+R678+R681+R730+R741+R726+R557+R460</f>
        <v>350058518.25437993</v>
      </c>
      <c r="S270" s="47">
        <f t="shared" ref="S270:U270" si="81">S271+S678+S681+S730+S741+S726+S557+S460</f>
        <v>346683518.25437999</v>
      </c>
      <c r="T270" s="47">
        <f t="shared" si="81"/>
        <v>0</v>
      </c>
      <c r="U270" s="47">
        <f t="shared" si="81"/>
        <v>3375000</v>
      </c>
      <c r="V270" s="82"/>
      <c r="W270" s="83"/>
      <c r="X270" s="315"/>
      <c r="Y270" s="315"/>
      <c r="Z270" s="316"/>
    </row>
    <row r="271" spans="3:26" ht="51.75" customHeight="1" x14ac:dyDescent="0.25">
      <c r="E271" s="52"/>
      <c r="F271" s="53"/>
      <c r="G271" s="54"/>
      <c r="H271" s="55"/>
      <c r="I271" s="160"/>
      <c r="J271" s="160"/>
      <c r="K271" s="76" t="s">
        <v>332</v>
      </c>
      <c r="L271" s="80"/>
      <c r="M271" s="53"/>
      <c r="N271" s="53"/>
      <c r="O271" s="53"/>
      <c r="P271" s="57"/>
      <c r="Q271" s="57"/>
      <c r="R271" s="58">
        <f>SUM(R272:R459)</f>
        <v>185483042.50999999</v>
      </c>
      <c r="S271" s="58">
        <f t="shared" ref="S271:U271" si="82">SUM(S272:S459)</f>
        <v>183108042.50999999</v>
      </c>
      <c r="T271" s="58">
        <f t="shared" si="82"/>
        <v>0</v>
      </c>
      <c r="U271" s="58">
        <f t="shared" si="82"/>
        <v>2375000</v>
      </c>
      <c r="V271" s="85"/>
      <c r="W271" s="86"/>
      <c r="X271" s="317"/>
      <c r="Y271" s="317"/>
      <c r="Z271" s="318"/>
    </row>
    <row r="272" spans="3:26" s="121" customFormat="1" ht="51.75" customHeight="1" x14ac:dyDescent="0.25">
      <c r="C272" s="121">
        <v>1</v>
      </c>
      <c r="D272" s="120" t="s">
        <v>6</v>
      </c>
      <c r="E272" s="108">
        <f>E268+1</f>
        <v>223</v>
      </c>
      <c r="F272" s="109">
        <v>1131</v>
      </c>
      <c r="G272" s="110">
        <v>191356</v>
      </c>
      <c r="H272" s="111">
        <v>472</v>
      </c>
      <c r="I272" s="158" t="s">
        <v>1511</v>
      </c>
      <c r="J272" s="158" t="s">
        <v>1606</v>
      </c>
      <c r="K272" s="112" t="s">
        <v>331</v>
      </c>
      <c r="L272" s="112" t="s">
        <v>22</v>
      </c>
      <c r="M272" s="112" t="s">
        <v>666</v>
      </c>
      <c r="N272" s="112" t="s">
        <v>96</v>
      </c>
      <c r="O272" s="112" t="s">
        <v>8</v>
      </c>
      <c r="P272" s="112" t="s">
        <v>8</v>
      </c>
      <c r="Q272" s="112" t="s">
        <v>667</v>
      </c>
      <c r="R272" s="113">
        <f>S272+T272+U272</f>
        <v>1100000</v>
      </c>
      <c r="S272" s="114">
        <v>1100000</v>
      </c>
      <c r="T272" s="115"/>
      <c r="U272" s="115"/>
      <c r="V272" s="116" t="s">
        <v>183</v>
      </c>
      <c r="W272" s="117">
        <f>S272/10115</f>
        <v>108.7493821057835</v>
      </c>
      <c r="X272" s="297">
        <f>+Y272+Z272</f>
        <v>45</v>
      </c>
      <c r="Y272" s="297">
        <v>22</v>
      </c>
      <c r="Z272" s="298">
        <v>23</v>
      </c>
    </row>
    <row r="273" spans="3:26" s="121" customFormat="1" ht="51.75" customHeight="1" x14ac:dyDescent="0.25">
      <c r="C273" s="121">
        <v>1</v>
      </c>
      <c r="D273" s="120" t="s">
        <v>6</v>
      </c>
      <c r="E273" s="108">
        <f>E272+1</f>
        <v>224</v>
      </c>
      <c r="F273" s="109">
        <v>119</v>
      </c>
      <c r="G273" s="110">
        <v>157808</v>
      </c>
      <c r="H273" s="111">
        <v>325</v>
      </c>
      <c r="I273" s="158" t="s">
        <v>1726</v>
      </c>
      <c r="J273" s="158" t="s">
        <v>1606</v>
      </c>
      <c r="K273" s="112" t="s">
        <v>331</v>
      </c>
      <c r="L273" s="112" t="s">
        <v>22</v>
      </c>
      <c r="M273" s="112" t="s">
        <v>333</v>
      </c>
      <c r="N273" s="112" t="s">
        <v>26</v>
      </c>
      <c r="O273" s="112" t="s">
        <v>8</v>
      </c>
      <c r="P273" s="112" t="s">
        <v>8</v>
      </c>
      <c r="Q273" s="112" t="s">
        <v>334</v>
      </c>
      <c r="R273" s="113">
        <f>S273+T273+U273</f>
        <v>1176459.83</v>
      </c>
      <c r="S273" s="114">
        <v>1176459.83</v>
      </c>
      <c r="T273" s="115"/>
      <c r="U273" s="115"/>
      <c r="V273" s="116" t="s">
        <v>183</v>
      </c>
      <c r="W273" s="117">
        <f t="shared" ref="W273:W278" si="83">S273/10115</f>
        <v>116.30843598615918</v>
      </c>
      <c r="X273" s="297">
        <f t="shared" ref="X273:X336" si="84">+Y273+Z273</f>
        <v>117</v>
      </c>
      <c r="Y273" s="297">
        <v>59</v>
      </c>
      <c r="Z273" s="298">
        <v>58</v>
      </c>
    </row>
    <row r="274" spans="3:26" s="121" customFormat="1" ht="51.75" customHeight="1" x14ac:dyDescent="0.25">
      <c r="C274" s="121">
        <v>1</v>
      </c>
      <c r="D274" s="120" t="s">
        <v>6</v>
      </c>
      <c r="E274" s="108">
        <f t="shared" ref="E274:E337" si="85">E273+1</f>
        <v>225</v>
      </c>
      <c r="F274" s="109">
        <v>1397</v>
      </c>
      <c r="G274" s="110">
        <v>249971</v>
      </c>
      <c r="H274" s="111"/>
      <c r="I274" s="158" t="s">
        <v>1756</v>
      </c>
      <c r="J274" s="158" t="s">
        <v>1606</v>
      </c>
      <c r="K274" s="112" t="s">
        <v>331</v>
      </c>
      <c r="L274" s="112" t="s">
        <v>22</v>
      </c>
      <c r="M274" s="112" t="s">
        <v>966</v>
      </c>
      <c r="N274" s="112" t="s">
        <v>29</v>
      </c>
      <c r="O274" s="112" t="s">
        <v>8</v>
      </c>
      <c r="P274" s="112" t="s">
        <v>8</v>
      </c>
      <c r="Q274" s="112" t="s">
        <v>967</v>
      </c>
      <c r="R274" s="113">
        <f t="shared" ref="R274:R276" si="86">S274+T274+U274</f>
        <v>250000</v>
      </c>
      <c r="S274" s="114">
        <v>250000</v>
      </c>
      <c r="T274" s="115"/>
      <c r="U274" s="115"/>
      <c r="V274" s="116" t="s">
        <v>183</v>
      </c>
      <c r="W274" s="117">
        <f t="shared" si="83"/>
        <v>24.715768660405338</v>
      </c>
      <c r="X274" s="297">
        <f t="shared" si="84"/>
        <v>69</v>
      </c>
      <c r="Y274" s="297">
        <v>36</v>
      </c>
      <c r="Z274" s="298">
        <v>33</v>
      </c>
    </row>
    <row r="275" spans="3:26" s="121" customFormat="1" ht="51.75" customHeight="1" x14ac:dyDescent="0.25">
      <c r="C275" s="121">
        <v>1</v>
      </c>
      <c r="D275" s="120" t="s">
        <v>6</v>
      </c>
      <c r="E275" s="108">
        <f t="shared" si="85"/>
        <v>226</v>
      </c>
      <c r="F275" s="109">
        <v>1398</v>
      </c>
      <c r="G275" s="110">
        <v>251376</v>
      </c>
      <c r="H275" s="111"/>
      <c r="I275" s="158" t="s">
        <v>1758</v>
      </c>
      <c r="J275" s="158" t="s">
        <v>1606</v>
      </c>
      <c r="K275" s="112" t="s">
        <v>331</v>
      </c>
      <c r="L275" s="112" t="s">
        <v>22</v>
      </c>
      <c r="M275" s="112" t="s">
        <v>968</v>
      </c>
      <c r="N275" s="112" t="s">
        <v>29</v>
      </c>
      <c r="O275" s="112" t="s">
        <v>8</v>
      </c>
      <c r="P275" s="112" t="s">
        <v>8</v>
      </c>
      <c r="Q275" s="112" t="s">
        <v>967</v>
      </c>
      <c r="R275" s="113">
        <f t="shared" ref="R275" si="87">S275+T275+U275</f>
        <v>170000</v>
      </c>
      <c r="S275" s="114">
        <v>170000</v>
      </c>
      <c r="T275" s="115"/>
      <c r="U275" s="115"/>
      <c r="V275" s="116" t="s">
        <v>183</v>
      </c>
      <c r="W275" s="117">
        <f t="shared" ref="W275:W276" si="88">S275/10115</f>
        <v>16.806722689075631</v>
      </c>
      <c r="X275" s="297">
        <f t="shared" si="84"/>
        <v>52</v>
      </c>
      <c r="Y275" s="297">
        <v>28</v>
      </c>
      <c r="Z275" s="298">
        <v>24</v>
      </c>
    </row>
    <row r="276" spans="3:26" s="121" customFormat="1" ht="51.75" customHeight="1" x14ac:dyDescent="0.25">
      <c r="C276" s="121">
        <v>1</v>
      </c>
      <c r="D276" s="120" t="s">
        <v>6</v>
      </c>
      <c r="E276" s="108">
        <f t="shared" si="85"/>
        <v>227</v>
      </c>
      <c r="F276" s="109">
        <v>1040</v>
      </c>
      <c r="G276" s="110">
        <v>155243</v>
      </c>
      <c r="H276" s="111">
        <v>274</v>
      </c>
      <c r="I276" s="158" t="s">
        <v>1621</v>
      </c>
      <c r="J276" s="158" t="s">
        <v>1606</v>
      </c>
      <c r="K276" s="112" t="s">
        <v>331</v>
      </c>
      <c r="L276" s="112" t="s">
        <v>22</v>
      </c>
      <c r="M276" s="112" t="s">
        <v>335</v>
      </c>
      <c r="N276" s="112" t="s">
        <v>111</v>
      </c>
      <c r="O276" s="112" t="s">
        <v>11</v>
      </c>
      <c r="P276" s="112" t="s">
        <v>8</v>
      </c>
      <c r="Q276" s="112" t="s">
        <v>112</v>
      </c>
      <c r="R276" s="113">
        <f t="shared" si="86"/>
        <v>1000000</v>
      </c>
      <c r="S276" s="114">
        <v>1000000</v>
      </c>
      <c r="T276" s="115"/>
      <c r="U276" s="115"/>
      <c r="V276" s="116" t="s">
        <v>183</v>
      </c>
      <c r="W276" s="117">
        <f t="shared" si="88"/>
        <v>98.863074641621353</v>
      </c>
      <c r="X276" s="297">
        <f t="shared" si="84"/>
        <v>346</v>
      </c>
      <c r="Y276" s="297">
        <v>182</v>
      </c>
      <c r="Z276" s="298">
        <v>164</v>
      </c>
    </row>
    <row r="277" spans="3:26" s="121" customFormat="1" ht="51.75" customHeight="1" x14ac:dyDescent="0.25">
      <c r="C277" s="121">
        <v>1</v>
      </c>
      <c r="D277" s="120" t="s">
        <v>6</v>
      </c>
      <c r="E277" s="108">
        <f t="shared" si="85"/>
        <v>228</v>
      </c>
      <c r="F277" s="109">
        <v>1041</v>
      </c>
      <c r="G277" s="110">
        <v>155248</v>
      </c>
      <c r="H277" s="111">
        <v>275</v>
      </c>
      <c r="I277" s="158" t="s">
        <v>1622</v>
      </c>
      <c r="J277" s="158" t="s">
        <v>1606</v>
      </c>
      <c r="K277" s="112" t="s">
        <v>331</v>
      </c>
      <c r="L277" s="112" t="s">
        <v>22</v>
      </c>
      <c r="M277" s="112" t="s">
        <v>336</v>
      </c>
      <c r="N277" s="112" t="s">
        <v>111</v>
      </c>
      <c r="O277" s="112" t="s">
        <v>11</v>
      </c>
      <c r="P277" s="112" t="s">
        <v>8</v>
      </c>
      <c r="Q277" s="112" t="s">
        <v>112</v>
      </c>
      <c r="R277" s="113">
        <f t="shared" ref="R277:R379" si="89">S277+T277+U277</f>
        <v>561030.26</v>
      </c>
      <c r="S277" s="114">
        <v>561030.26</v>
      </c>
      <c r="T277" s="115"/>
      <c r="U277" s="115"/>
      <c r="V277" s="116" t="s">
        <v>183</v>
      </c>
      <c r="W277" s="117">
        <f t="shared" si="83"/>
        <v>55.465176470588233</v>
      </c>
      <c r="X277" s="297">
        <f t="shared" si="84"/>
        <v>96</v>
      </c>
      <c r="Y277" s="297">
        <v>50</v>
      </c>
      <c r="Z277" s="298">
        <v>46</v>
      </c>
    </row>
    <row r="278" spans="3:26" s="121" customFormat="1" ht="51.75" customHeight="1" x14ac:dyDescent="0.25">
      <c r="C278" s="121">
        <v>1</v>
      </c>
      <c r="D278" s="120" t="s">
        <v>6</v>
      </c>
      <c r="E278" s="108">
        <f t="shared" si="85"/>
        <v>229</v>
      </c>
      <c r="F278" s="109">
        <v>129</v>
      </c>
      <c r="G278" s="110">
        <v>173706</v>
      </c>
      <c r="H278" s="111">
        <v>410</v>
      </c>
      <c r="I278" s="158" t="s">
        <v>1654</v>
      </c>
      <c r="J278" s="158" t="s">
        <v>1606</v>
      </c>
      <c r="K278" s="112" t="s">
        <v>331</v>
      </c>
      <c r="L278" s="112" t="s">
        <v>22</v>
      </c>
      <c r="M278" s="112" t="s">
        <v>609</v>
      </c>
      <c r="N278" s="112" t="s">
        <v>25</v>
      </c>
      <c r="O278" s="112" t="s">
        <v>8</v>
      </c>
      <c r="P278" s="112" t="s">
        <v>8</v>
      </c>
      <c r="Q278" s="112" t="s">
        <v>113</v>
      </c>
      <c r="R278" s="113">
        <f t="shared" ref="R278:R285" si="90">S278+T278+U278</f>
        <v>1024511.03</v>
      </c>
      <c r="S278" s="114">
        <v>1024511.03</v>
      </c>
      <c r="T278" s="115"/>
      <c r="U278" s="115"/>
      <c r="V278" s="116" t="s">
        <v>183</v>
      </c>
      <c r="W278" s="117">
        <f t="shared" si="83"/>
        <v>101.28631043005437</v>
      </c>
      <c r="X278" s="297">
        <f t="shared" si="84"/>
        <v>24</v>
      </c>
      <c r="Y278" s="297">
        <v>13</v>
      </c>
      <c r="Z278" s="298">
        <v>11</v>
      </c>
    </row>
    <row r="279" spans="3:26" s="121" customFormat="1" ht="51.75" customHeight="1" x14ac:dyDescent="0.25">
      <c r="C279" s="121">
        <v>1</v>
      </c>
      <c r="D279" s="120" t="s">
        <v>6</v>
      </c>
      <c r="E279" s="108">
        <f t="shared" si="85"/>
        <v>230</v>
      </c>
      <c r="F279" s="109">
        <v>1399</v>
      </c>
      <c r="G279" s="110">
        <v>249684</v>
      </c>
      <c r="H279" s="111"/>
      <c r="I279" s="158" t="s">
        <v>1739</v>
      </c>
      <c r="J279" s="158" t="s">
        <v>1606</v>
      </c>
      <c r="K279" s="112" t="s">
        <v>331</v>
      </c>
      <c r="L279" s="112" t="s">
        <v>22</v>
      </c>
      <c r="M279" s="112" t="s">
        <v>964</v>
      </c>
      <c r="N279" s="112" t="s">
        <v>26</v>
      </c>
      <c r="O279" s="112" t="s">
        <v>8</v>
      </c>
      <c r="P279" s="112" t="s">
        <v>8</v>
      </c>
      <c r="Q279" s="112" t="s">
        <v>965</v>
      </c>
      <c r="R279" s="113">
        <f t="shared" si="90"/>
        <v>1000000</v>
      </c>
      <c r="S279" s="114">
        <v>1000000</v>
      </c>
      <c r="T279" s="115"/>
      <c r="U279" s="115"/>
      <c r="V279" s="116" t="s">
        <v>183</v>
      </c>
      <c r="W279" s="117">
        <f>S279/10115</f>
        <v>98.863074641621353</v>
      </c>
      <c r="X279" s="297">
        <f t="shared" si="84"/>
        <v>124</v>
      </c>
      <c r="Y279" s="297">
        <v>65</v>
      </c>
      <c r="Z279" s="298">
        <v>59</v>
      </c>
    </row>
    <row r="280" spans="3:26" s="121" customFormat="1" ht="51.75" customHeight="1" x14ac:dyDescent="0.25">
      <c r="C280" s="121">
        <v>1</v>
      </c>
      <c r="D280" s="120" t="s">
        <v>6</v>
      </c>
      <c r="E280" s="108">
        <f t="shared" si="85"/>
        <v>231</v>
      </c>
      <c r="F280" s="109">
        <v>1400</v>
      </c>
      <c r="G280" s="110">
        <v>251626</v>
      </c>
      <c r="H280" s="111"/>
      <c r="I280" s="158" t="s">
        <v>1737</v>
      </c>
      <c r="J280" s="158" t="s">
        <v>1606</v>
      </c>
      <c r="K280" s="112" t="s">
        <v>331</v>
      </c>
      <c r="L280" s="112" t="s">
        <v>22</v>
      </c>
      <c r="M280" s="112" t="s">
        <v>969</v>
      </c>
      <c r="N280" s="112" t="s">
        <v>26</v>
      </c>
      <c r="O280" s="112" t="s">
        <v>8</v>
      </c>
      <c r="P280" s="112" t="s">
        <v>8</v>
      </c>
      <c r="Q280" s="112" t="s">
        <v>965</v>
      </c>
      <c r="R280" s="113">
        <f t="shared" si="90"/>
        <v>270000</v>
      </c>
      <c r="S280" s="114">
        <v>270000</v>
      </c>
      <c r="T280" s="115"/>
      <c r="U280" s="115"/>
      <c r="V280" s="116" t="s">
        <v>183</v>
      </c>
      <c r="W280" s="117">
        <f>S280/10115</f>
        <v>26.693030153237764</v>
      </c>
      <c r="X280" s="297">
        <f t="shared" si="84"/>
        <v>182</v>
      </c>
      <c r="Y280" s="297">
        <v>86</v>
      </c>
      <c r="Z280" s="298">
        <v>96</v>
      </c>
    </row>
    <row r="281" spans="3:26" s="121" customFormat="1" ht="51.75" customHeight="1" x14ac:dyDescent="0.25">
      <c r="C281" s="121">
        <v>1</v>
      </c>
      <c r="D281" s="120" t="s">
        <v>6</v>
      </c>
      <c r="E281" s="108">
        <f t="shared" si="85"/>
        <v>232</v>
      </c>
      <c r="F281" s="109">
        <v>12</v>
      </c>
      <c r="G281" s="110">
        <v>158902</v>
      </c>
      <c r="H281" s="111">
        <v>358</v>
      </c>
      <c r="I281" s="158" t="s">
        <v>1615</v>
      </c>
      <c r="J281" s="158" t="s">
        <v>1606</v>
      </c>
      <c r="K281" s="112" t="s">
        <v>331</v>
      </c>
      <c r="L281" s="112" t="s">
        <v>22</v>
      </c>
      <c r="M281" s="112" t="s">
        <v>337</v>
      </c>
      <c r="N281" s="112" t="s">
        <v>29</v>
      </c>
      <c r="O281" s="112" t="s">
        <v>8</v>
      </c>
      <c r="P281" s="112" t="s">
        <v>8</v>
      </c>
      <c r="Q281" s="112" t="s">
        <v>338</v>
      </c>
      <c r="R281" s="113">
        <f t="shared" si="90"/>
        <v>1050000</v>
      </c>
      <c r="S281" s="114">
        <v>1050000</v>
      </c>
      <c r="T281" s="115"/>
      <c r="U281" s="115"/>
      <c r="V281" s="116" t="s">
        <v>183</v>
      </c>
      <c r="W281" s="117">
        <f t="shared" ref="W281:W290" si="91">S281/10115</f>
        <v>103.80622837370242</v>
      </c>
      <c r="X281" s="297">
        <f t="shared" si="84"/>
        <v>32</v>
      </c>
      <c r="Y281" s="297">
        <v>16</v>
      </c>
      <c r="Z281" s="298">
        <v>16</v>
      </c>
    </row>
    <row r="282" spans="3:26" s="121" customFormat="1" ht="51.75" customHeight="1" x14ac:dyDescent="0.25">
      <c r="C282" s="121">
        <v>1</v>
      </c>
      <c r="D282" s="120" t="s">
        <v>6</v>
      </c>
      <c r="E282" s="108">
        <f t="shared" si="85"/>
        <v>233</v>
      </c>
      <c r="F282" s="109">
        <v>1094</v>
      </c>
      <c r="G282" s="110">
        <v>163021</v>
      </c>
      <c r="H282" s="111">
        <v>394</v>
      </c>
      <c r="I282" s="158" t="s">
        <v>1684</v>
      </c>
      <c r="J282" s="158" t="s">
        <v>1606</v>
      </c>
      <c r="K282" s="112" t="s">
        <v>331</v>
      </c>
      <c r="L282" s="112" t="s">
        <v>22</v>
      </c>
      <c r="M282" s="112" t="s">
        <v>339</v>
      </c>
      <c r="N282" s="112" t="s">
        <v>29</v>
      </c>
      <c r="O282" s="112" t="s">
        <v>8</v>
      </c>
      <c r="P282" s="112" t="s">
        <v>8</v>
      </c>
      <c r="Q282" s="112" t="s">
        <v>114</v>
      </c>
      <c r="R282" s="113">
        <f t="shared" si="90"/>
        <v>1000000</v>
      </c>
      <c r="S282" s="114">
        <v>1000000</v>
      </c>
      <c r="T282" s="115"/>
      <c r="U282" s="115"/>
      <c r="V282" s="116" t="s">
        <v>183</v>
      </c>
      <c r="W282" s="117">
        <f t="shared" si="91"/>
        <v>98.863074641621353</v>
      </c>
      <c r="X282" s="297">
        <f t="shared" si="84"/>
        <v>46</v>
      </c>
      <c r="Y282" s="297">
        <v>22</v>
      </c>
      <c r="Z282" s="298">
        <v>24</v>
      </c>
    </row>
    <row r="283" spans="3:26" s="121" customFormat="1" ht="51.75" customHeight="1" x14ac:dyDescent="0.25">
      <c r="C283" s="121">
        <v>1</v>
      </c>
      <c r="D283" s="120" t="s">
        <v>6</v>
      </c>
      <c r="E283" s="108">
        <f t="shared" si="85"/>
        <v>234</v>
      </c>
      <c r="F283" s="109">
        <v>1132</v>
      </c>
      <c r="G283" s="110">
        <v>251038</v>
      </c>
      <c r="H283" s="111"/>
      <c r="I283" s="158" t="s">
        <v>1740</v>
      </c>
      <c r="J283" s="158" t="s">
        <v>1606</v>
      </c>
      <c r="K283" s="112" t="s">
        <v>331</v>
      </c>
      <c r="L283" s="112" t="s">
        <v>22</v>
      </c>
      <c r="M283" s="112" t="s">
        <v>697</v>
      </c>
      <c r="N283" s="112" t="s">
        <v>29</v>
      </c>
      <c r="O283" s="112" t="s">
        <v>8</v>
      </c>
      <c r="P283" s="112" t="s">
        <v>8</v>
      </c>
      <c r="Q283" s="112" t="s">
        <v>114</v>
      </c>
      <c r="R283" s="113">
        <f t="shared" si="90"/>
        <v>1150000</v>
      </c>
      <c r="S283" s="114">
        <v>1150000</v>
      </c>
      <c r="T283" s="115"/>
      <c r="U283" s="115"/>
      <c r="V283" s="116" t="s">
        <v>183</v>
      </c>
      <c r="W283" s="117">
        <f t="shared" si="91"/>
        <v>113.69253583786455</v>
      </c>
      <c r="X283" s="297">
        <f t="shared" si="84"/>
        <v>182</v>
      </c>
      <c r="Y283" s="297">
        <v>86</v>
      </c>
      <c r="Z283" s="298">
        <v>96</v>
      </c>
    </row>
    <row r="284" spans="3:26" s="121" customFormat="1" ht="51.75" customHeight="1" x14ac:dyDescent="0.25">
      <c r="C284" s="121">
        <v>1</v>
      </c>
      <c r="D284" s="120" t="s">
        <v>6</v>
      </c>
      <c r="E284" s="108">
        <f t="shared" si="85"/>
        <v>235</v>
      </c>
      <c r="F284" s="109">
        <v>1407</v>
      </c>
      <c r="G284" s="110"/>
      <c r="H284" s="111"/>
      <c r="I284" s="158"/>
      <c r="J284" s="158" t="s">
        <v>1606</v>
      </c>
      <c r="K284" s="112" t="s">
        <v>331</v>
      </c>
      <c r="L284" s="112" t="s">
        <v>22</v>
      </c>
      <c r="M284" s="112" t="s">
        <v>1135</v>
      </c>
      <c r="N284" s="112" t="s">
        <v>57</v>
      </c>
      <c r="O284" s="112" t="s">
        <v>8</v>
      </c>
      <c r="P284" s="112" t="s">
        <v>8</v>
      </c>
      <c r="Q284" s="112" t="s">
        <v>1136</v>
      </c>
      <c r="R284" s="113">
        <f t="shared" si="90"/>
        <v>508388.58</v>
      </c>
      <c r="S284" s="114">
        <v>508388.58</v>
      </c>
      <c r="T284" s="115"/>
      <c r="U284" s="115"/>
      <c r="V284" s="116" t="s">
        <v>183</v>
      </c>
      <c r="W284" s="117">
        <f t="shared" ref="W284:W286" si="92">S284/10115</f>
        <v>50.260858131487893</v>
      </c>
      <c r="X284" s="297">
        <f t="shared" si="84"/>
        <v>104</v>
      </c>
      <c r="Y284" s="297">
        <v>56</v>
      </c>
      <c r="Z284" s="298">
        <v>48</v>
      </c>
    </row>
    <row r="285" spans="3:26" s="121" customFormat="1" ht="51.75" customHeight="1" x14ac:dyDescent="0.25">
      <c r="C285" s="121">
        <v>1</v>
      </c>
      <c r="D285" s="120" t="s">
        <v>6</v>
      </c>
      <c r="E285" s="108">
        <f t="shared" si="85"/>
        <v>236</v>
      </c>
      <c r="F285" s="109">
        <v>1153</v>
      </c>
      <c r="G285" s="110">
        <v>236249</v>
      </c>
      <c r="H285" s="111"/>
      <c r="I285" s="158" t="s">
        <v>1774</v>
      </c>
      <c r="J285" s="158" t="s">
        <v>1606</v>
      </c>
      <c r="K285" s="112" t="s">
        <v>331</v>
      </c>
      <c r="L285" s="112" t="s">
        <v>22</v>
      </c>
      <c r="M285" s="112" t="s">
        <v>850</v>
      </c>
      <c r="N285" s="112" t="s">
        <v>24</v>
      </c>
      <c r="O285" s="112" t="s">
        <v>8</v>
      </c>
      <c r="P285" s="112" t="s">
        <v>8</v>
      </c>
      <c r="Q285" s="112" t="s">
        <v>851</v>
      </c>
      <c r="R285" s="113">
        <f t="shared" si="90"/>
        <v>1000000</v>
      </c>
      <c r="S285" s="114">
        <v>1000000</v>
      </c>
      <c r="T285" s="115"/>
      <c r="U285" s="115"/>
      <c r="V285" s="116" t="s">
        <v>183</v>
      </c>
      <c r="W285" s="117">
        <f t="shared" si="92"/>
        <v>98.863074641621353</v>
      </c>
      <c r="X285" s="297">
        <f t="shared" si="84"/>
        <v>64</v>
      </c>
      <c r="Y285" s="297">
        <v>38</v>
      </c>
      <c r="Z285" s="298">
        <v>26</v>
      </c>
    </row>
    <row r="286" spans="3:26" s="121" customFormat="1" ht="51.75" customHeight="1" x14ac:dyDescent="0.25">
      <c r="C286" s="121">
        <v>1</v>
      </c>
      <c r="D286" s="120" t="s">
        <v>6</v>
      </c>
      <c r="E286" s="108">
        <f t="shared" si="85"/>
        <v>237</v>
      </c>
      <c r="F286" s="109">
        <v>239</v>
      </c>
      <c r="G286" s="110">
        <v>196747</v>
      </c>
      <c r="H286" s="111">
        <v>503</v>
      </c>
      <c r="I286" s="158" t="s">
        <v>1454</v>
      </c>
      <c r="J286" s="158" t="s">
        <v>1606</v>
      </c>
      <c r="K286" s="112" t="s">
        <v>331</v>
      </c>
      <c r="L286" s="112" t="s">
        <v>22</v>
      </c>
      <c r="M286" s="112" t="s">
        <v>340</v>
      </c>
      <c r="N286" s="112" t="s">
        <v>25</v>
      </c>
      <c r="O286" s="112" t="s">
        <v>8</v>
      </c>
      <c r="P286" s="112" t="s">
        <v>8</v>
      </c>
      <c r="Q286" s="112" t="s">
        <v>94</v>
      </c>
      <c r="R286" s="113">
        <f t="shared" si="89"/>
        <v>575737.34</v>
      </c>
      <c r="S286" s="114">
        <v>575737.34</v>
      </c>
      <c r="T286" s="115"/>
      <c r="U286" s="115"/>
      <c r="V286" s="116" t="s">
        <v>183</v>
      </c>
      <c r="W286" s="117">
        <f t="shared" si="92"/>
        <v>56.919163618388531</v>
      </c>
      <c r="X286" s="297">
        <f t="shared" si="84"/>
        <v>36</v>
      </c>
      <c r="Y286" s="297">
        <v>18</v>
      </c>
      <c r="Z286" s="298">
        <v>18</v>
      </c>
    </row>
    <row r="287" spans="3:26" s="121" customFormat="1" ht="51.75" customHeight="1" x14ac:dyDescent="0.25">
      <c r="C287" s="121">
        <v>1</v>
      </c>
      <c r="D287" s="120" t="s">
        <v>6</v>
      </c>
      <c r="E287" s="108">
        <f t="shared" si="85"/>
        <v>238</v>
      </c>
      <c r="F287" s="109">
        <v>14</v>
      </c>
      <c r="G287" s="110">
        <v>142671</v>
      </c>
      <c r="H287" s="111">
        <v>271</v>
      </c>
      <c r="I287" s="158" t="s">
        <v>1348</v>
      </c>
      <c r="J287" s="158" t="s">
        <v>1606</v>
      </c>
      <c r="K287" s="112" t="s">
        <v>331</v>
      </c>
      <c r="L287" s="112" t="s">
        <v>22</v>
      </c>
      <c r="M287" s="112" t="s">
        <v>341</v>
      </c>
      <c r="N287" s="112" t="s">
        <v>7</v>
      </c>
      <c r="O287" s="112" t="s">
        <v>8</v>
      </c>
      <c r="P287" s="112" t="s">
        <v>8</v>
      </c>
      <c r="Q287" s="112" t="s">
        <v>342</v>
      </c>
      <c r="R287" s="113">
        <f t="shared" si="89"/>
        <v>450000</v>
      </c>
      <c r="S287" s="114">
        <v>450000</v>
      </c>
      <c r="T287" s="115"/>
      <c r="U287" s="115"/>
      <c r="V287" s="116" t="s">
        <v>183</v>
      </c>
      <c r="W287" s="117">
        <f t="shared" si="91"/>
        <v>44.488383588729612</v>
      </c>
      <c r="X287" s="297">
        <f t="shared" si="84"/>
        <v>57</v>
      </c>
      <c r="Y287" s="297">
        <v>29</v>
      </c>
      <c r="Z287" s="298">
        <v>28</v>
      </c>
    </row>
    <row r="288" spans="3:26" s="121" customFormat="1" ht="51.75" customHeight="1" x14ac:dyDescent="0.25">
      <c r="C288" s="121">
        <v>1</v>
      </c>
      <c r="D288" s="120" t="s">
        <v>6</v>
      </c>
      <c r="E288" s="108">
        <f t="shared" si="85"/>
        <v>239</v>
      </c>
      <c r="F288" s="109">
        <v>137</v>
      </c>
      <c r="G288" s="110">
        <v>157695</v>
      </c>
      <c r="H288" s="111">
        <v>308</v>
      </c>
      <c r="I288" s="158" t="s">
        <v>1708</v>
      </c>
      <c r="J288" s="158" t="s">
        <v>1606</v>
      </c>
      <c r="K288" s="112" t="s">
        <v>331</v>
      </c>
      <c r="L288" s="112" t="s">
        <v>22</v>
      </c>
      <c r="M288" s="112" t="s">
        <v>343</v>
      </c>
      <c r="N288" s="112" t="s">
        <v>25</v>
      </c>
      <c r="O288" s="112" t="s">
        <v>8</v>
      </c>
      <c r="P288" s="112" t="s">
        <v>8</v>
      </c>
      <c r="Q288" s="112" t="s">
        <v>344</v>
      </c>
      <c r="R288" s="113">
        <f>S288+T288+U288</f>
        <v>1200000</v>
      </c>
      <c r="S288" s="114">
        <v>1200000</v>
      </c>
      <c r="T288" s="115"/>
      <c r="U288" s="115"/>
      <c r="V288" s="116" t="s">
        <v>183</v>
      </c>
      <c r="W288" s="117">
        <f t="shared" si="91"/>
        <v>118.63568956994563</v>
      </c>
      <c r="X288" s="297">
        <f t="shared" si="84"/>
        <v>78</v>
      </c>
      <c r="Y288" s="297">
        <v>48</v>
      </c>
      <c r="Z288" s="298">
        <v>30</v>
      </c>
    </row>
    <row r="289" spans="3:26" s="121" customFormat="1" ht="51.75" customHeight="1" x14ac:dyDescent="0.25">
      <c r="C289" s="121">
        <v>1</v>
      </c>
      <c r="D289" s="120" t="s">
        <v>6</v>
      </c>
      <c r="E289" s="108">
        <f t="shared" si="85"/>
        <v>240</v>
      </c>
      <c r="F289" s="109">
        <v>139</v>
      </c>
      <c r="G289" s="110">
        <v>255488</v>
      </c>
      <c r="H289" s="111"/>
      <c r="I289" s="158" t="s">
        <v>1830</v>
      </c>
      <c r="J289" s="158" t="s">
        <v>1606</v>
      </c>
      <c r="K289" s="112" t="s">
        <v>104</v>
      </c>
      <c r="L289" s="112" t="s">
        <v>22</v>
      </c>
      <c r="M289" s="112" t="s">
        <v>973</v>
      </c>
      <c r="N289" s="112" t="s">
        <v>96</v>
      </c>
      <c r="O289" s="112" t="s">
        <v>11</v>
      </c>
      <c r="P289" s="112" t="s">
        <v>8</v>
      </c>
      <c r="Q289" s="112" t="s">
        <v>117</v>
      </c>
      <c r="R289" s="113">
        <f>S289+T289+U289</f>
        <v>1101080</v>
      </c>
      <c r="S289" s="114">
        <v>1101080</v>
      </c>
      <c r="T289" s="115"/>
      <c r="U289" s="115"/>
      <c r="V289" s="116" t="s">
        <v>10</v>
      </c>
      <c r="W289" s="117">
        <f>S289/10115</f>
        <v>108.85615422639644</v>
      </c>
      <c r="X289" s="297">
        <f t="shared" si="84"/>
        <v>84</v>
      </c>
      <c r="Y289" s="297">
        <v>48</v>
      </c>
      <c r="Z289" s="298">
        <v>36</v>
      </c>
    </row>
    <row r="290" spans="3:26" s="121" customFormat="1" ht="51.75" customHeight="1" x14ac:dyDescent="0.25">
      <c r="C290" s="121">
        <v>1</v>
      </c>
      <c r="D290" s="120" t="s">
        <v>6</v>
      </c>
      <c r="E290" s="108">
        <f t="shared" si="85"/>
        <v>241</v>
      </c>
      <c r="F290" s="109">
        <v>145</v>
      </c>
      <c r="G290" s="110">
        <v>249948</v>
      </c>
      <c r="H290" s="111"/>
      <c r="I290" s="158" t="s">
        <v>1833</v>
      </c>
      <c r="J290" s="158" t="s">
        <v>1606</v>
      </c>
      <c r="K290" s="112" t="s">
        <v>331</v>
      </c>
      <c r="L290" s="112" t="s">
        <v>22</v>
      </c>
      <c r="M290" s="112" t="s">
        <v>345</v>
      </c>
      <c r="N290" s="112" t="s">
        <v>25</v>
      </c>
      <c r="O290" s="112" t="s">
        <v>8</v>
      </c>
      <c r="P290" s="112" t="s">
        <v>8</v>
      </c>
      <c r="Q290" s="112" t="s">
        <v>118</v>
      </c>
      <c r="R290" s="113">
        <f t="shared" ref="R290:R296" si="93">S290+T290+U290</f>
        <v>1200000</v>
      </c>
      <c r="S290" s="114">
        <v>1200000</v>
      </c>
      <c r="T290" s="115"/>
      <c r="U290" s="115"/>
      <c r="V290" s="116" t="s">
        <v>183</v>
      </c>
      <c r="W290" s="117">
        <f t="shared" si="91"/>
        <v>118.63568956994563</v>
      </c>
      <c r="X290" s="297">
        <f t="shared" si="84"/>
        <v>60</v>
      </c>
      <c r="Y290" s="297">
        <v>32</v>
      </c>
      <c r="Z290" s="298">
        <v>28</v>
      </c>
    </row>
    <row r="291" spans="3:26" s="121" customFormat="1" ht="51.75" customHeight="1" x14ac:dyDescent="0.25">
      <c r="C291" s="121">
        <v>1</v>
      </c>
      <c r="D291" s="120" t="s">
        <v>6</v>
      </c>
      <c r="E291" s="108">
        <f t="shared" si="85"/>
        <v>242</v>
      </c>
      <c r="F291" s="109">
        <v>1042</v>
      </c>
      <c r="G291" s="110">
        <v>156149</v>
      </c>
      <c r="H291" s="111">
        <v>280</v>
      </c>
      <c r="I291" s="158" t="s">
        <v>1559</v>
      </c>
      <c r="J291" s="158" t="s">
        <v>1606</v>
      </c>
      <c r="K291" s="112" t="s">
        <v>331</v>
      </c>
      <c r="L291" s="112" t="s">
        <v>22</v>
      </c>
      <c r="M291" s="112" t="s">
        <v>346</v>
      </c>
      <c r="N291" s="112" t="s">
        <v>25</v>
      </c>
      <c r="O291" s="112" t="s">
        <v>8</v>
      </c>
      <c r="P291" s="112" t="s">
        <v>8</v>
      </c>
      <c r="Q291" s="112" t="s">
        <v>347</v>
      </c>
      <c r="R291" s="113">
        <f t="shared" si="93"/>
        <v>661321.49</v>
      </c>
      <c r="S291" s="114">
        <v>661321.49</v>
      </c>
      <c r="T291" s="115"/>
      <c r="U291" s="115"/>
      <c r="V291" s="116" t="s">
        <v>183</v>
      </c>
      <c r="W291" s="117">
        <f t="shared" ref="W291:W296" si="94">S291/11150</f>
        <v>59.311344394618835</v>
      </c>
      <c r="X291" s="297">
        <f t="shared" si="84"/>
        <v>37</v>
      </c>
      <c r="Y291" s="297">
        <v>20</v>
      </c>
      <c r="Z291" s="298">
        <v>17</v>
      </c>
    </row>
    <row r="292" spans="3:26" s="121" customFormat="1" ht="51.75" customHeight="1" x14ac:dyDescent="0.25">
      <c r="C292" s="121">
        <v>1</v>
      </c>
      <c r="D292" s="120" t="s">
        <v>6</v>
      </c>
      <c r="E292" s="108">
        <f t="shared" si="85"/>
        <v>243</v>
      </c>
      <c r="F292" s="109">
        <v>1095</v>
      </c>
      <c r="G292" s="110">
        <v>176535</v>
      </c>
      <c r="H292" s="111">
        <v>426</v>
      </c>
      <c r="I292" s="158" t="s">
        <v>1612</v>
      </c>
      <c r="J292" s="158" t="s">
        <v>1606</v>
      </c>
      <c r="K292" s="112" t="s">
        <v>331</v>
      </c>
      <c r="L292" s="112" t="s">
        <v>22</v>
      </c>
      <c r="M292" s="112" t="s">
        <v>621</v>
      </c>
      <c r="N292" s="112" t="s">
        <v>25</v>
      </c>
      <c r="O292" s="112" t="s">
        <v>8</v>
      </c>
      <c r="P292" s="112" t="s">
        <v>8</v>
      </c>
      <c r="Q292" s="112" t="s">
        <v>347</v>
      </c>
      <c r="R292" s="113">
        <f t="shared" si="93"/>
        <v>1250000</v>
      </c>
      <c r="S292" s="114">
        <v>1250000</v>
      </c>
      <c r="T292" s="115"/>
      <c r="U292" s="115"/>
      <c r="V292" s="116" t="s">
        <v>183</v>
      </c>
      <c r="W292" s="117">
        <f t="shared" si="94"/>
        <v>112.10762331838565</v>
      </c>
      <c r="X292" s="297">
        <f t="shared" si="84"/>
        <v>90</v>
      </c>
      <c r="Y292" s="297">
        <v>48</v>
      </c>
      <c r="Z292" s="298">
        <v>42</v>
      </c>
    </row>
    <row r="293" spans="3:26" s="121" customFormat="1" ht="51.75" customHeight="1" x14ac:dyDescent="0.25">
      <c r="C293" s="121">
        <v>1</v>
      </c>
      <c r="D293" s="120" t="s">
        <v>6</v>
      </c>
      <c r="E293" s="108">
        <f t="shared" si="85"/>
        <v>244</v>
      </c>
      <c r="F293" s="109">
        <v>1060</v>
      </c>
      <c r="G293" s="110">
        <v>159797</v>
      </c>
      <c r="H293" s="111">
        <v>373</v>
      </c>
      <c r="I293" s="158" t="s">
        <v>1703</v>
      </c>
      <c r="J293" s="158" t="s">
        <v>1606</v>
      </c>
      <c r="K293" s="112" t="s">
        <v>331</v>
      </c>
      <c r="L293" s="112" t="s">
        <v>22</v>
      </c>
      <c r="M293" s="112" t="s">
        <v>348</v>
      </c>
      <c r="N293" s="112" t="s">
        <v>25</v>
      </c>
      <c r="O293" s="112" t="s">
        <v>8</v>
      </c>
      <c r="P293" s="112" t="s">
        <v>8</v>
      </c>
      <c r="Q293" s="112" t="s">
        <v>349</v>
      </c>
      <c r="R293" s="113">
        <f t="shared" si="93"/>
        <v>1550000</v>
      </c>
      <c r="S293" s="114">
        <v>1550000</v>
      </c>
      <c r="T293" s="115"/>
      <c r="U293" s="115"/>
      <c r="V293" s="116" t="s">
        <v>183</v>
      </c>
      <c r="W293" s="117">
        <f t="shared" si="94"/>
        <v>139.01345291479819</v>
      </c>
      <c r="X293" s="297">
        <f t="shared" si="84"/>
        <v>57</v>
      </c>
      <c r="Y293" s="297">
        <v>32</v>
      </c>
      <c r="Z293" s="298">
        <v>25</v>
      </c>
    </row>
    <row r="294" spans="3:26" s="121" customFormat="1" ht="51.75" customHeight="1" x14ac:dyDescent="0.25">
      <c r="C294" s="121">
        <v>1</v>
      </c>
      <c r="D294" s="120" t="s">
        <v>6</v>
      </c>
      <c r="E294" s="108">
        <f t="shared" si="85"/>
        <v>245</v>
      </c>
      <c r="F294" s="109">
        <v>1061</v>
      </c>
      <c r="G294" s="110">
        <v>157703</v>
      </c>
      <c r="H294" s="111">
        <v>310</v>
      </c>
      <c r="I294" s="158" t="s">
        <v>1711</v>
      </c>
      <c r="J294" s="158" t="s">
        <v>1606</v>
      </c>
      <c r="K294" s="112" t="s">
        <v>331</v>
      </c>
      <c r="L294" s="112" t="s">
        <v>22</v>
      </c>
      <c r="M294" s="112" t="s">
        <v>821</v>
      </c>
      <c r="N294" s="112" t="s">
        <v>25</v>
      </c>
      <c r="O294" s="112" t="s">
        <v>8</v>
      </c>
      <c r="P294" s="112" t="s">
        <v>11</v>
      </c>
      <c r="Q294" s="112" t="s">
        <v>122</v>
      </c>
      <c r="R294" s="113">
        <f t="shared" si="93"/>
        <v>750000</v>
      </c>
      <c r="S294" s="114">
        <v>750000</v>
      </c>
      <c r="T294" s="115"/>
      <c r="U294" s="115"/>
      <c r="V294" s="116" t="s">
        <v>183</v>
      </c>
      <c r="W294" s="117">
        <f t="shared" si="94"/>
        <v>67.264573991031384</v>
      </c>
      <c r="X294" s="297">
        <f t="shared" si="84"/>
        <v>97</v>
      </c>
      <c r="Y294" s="297">
        <v>53</v>
      </c>
      <c r="Z294" s="298">
        <v>44</v>
      </c>
    </row>
    <row r="295" spans="3:26" s="121" customFormat="1" ht="51.75" customHeight="1" x14ac:dyDescent="0.25">
      <c r="C295" s="121">
        <v>1</v>
      </c>
      <c r="D295" s="120" t="s">
        <v>6</v>
      </c>
      <c r="E295" s="108">
        <f t="shared" si="85"/>
        <v>246</v>
      </c>
      <c r="F295" s="109">
        <v>1133</v>
      </c>
      <c r="G295" s="110">
        <v>251591</v>
      </c>
      <c r="H295" s="111">
        <v>479</v>
      </c>
      <c r="I295" s="158" t="s">
        <v>1736</v>
      </c>
      <c r="J295" s="158" t="s">
        <v>1606</v>
      </c>
      <c r="K295" s="112" t="s">
        <v>331</v>
      </c>
      <c r="L295" s="112" t="s">
        <v>22</v>
      </c>
      <c r="M295" s="112" t="s">
        <v>671</v>
      </c>
      <c r="N295" s="112" t="s">
        <v>25</v>
      </c>
      <c r="O295" s="112" t="s">
        <v>8</v>
      </c>
      <c r="P295" s="112" t="s">
        <v>11</v>
      </c>
      <c r="Q295" s="112" t="s">
        <v>122</v>
      </c>
      <c r="R295" s="113">
        <f t="shared" ref="R295" si="95">S295+T295+U295</f>
        <v>500000</v>
      </c>
      <c r="S295" s="114">
        <v>500000</v>
      </c>
      <c r="T295" s="115"/>
      <c r="U295" s="115"/>
      <c r="V295" s="116" t="s">
        <v>183</v>
      </c>
      <c r="W295" s="117">
        <f t="shared" si="94"/>
        <v>44.843049327354258</v>
      </c>
      <c r="X295" s="297">
        <f t="shared" si="84"/>
        <v>126</v>
      </c>
      <c r="Y295" s="297">
        <v>73</v>
      </c>
      <c r="Z295" s="298">
        <v>53</v>
      </c>
    </row>
    <row r="296" spans="3:26" s="121" customFormat="1" ht="51.75" customHeight="1" x14ac:dyDescent="0.25">
      <c r="C296" s="121">
        <v>1</v>
      </c>
      <c r="D296" s="120" t="s">
        <v>6</v>
      </c>
      <c r="E296" s="108">
        <f t="shared" si="85"/>
        <v>247</v>
      </c>
      <c r="F296" s="109">
        <v>1062</v>
      </c>
      <c r="G296" s="110">
        <v>158862</v>
      </c>
      <c r="H296" s="111">
        <v>350</v>
      </c>
      <c r="I296" s="158" t="s">
        <v>1677</v>
      </c>
      <c r="J296" s="158" t="s">
        <v>1606</v>
      </c>
      <c r="K296" s="112" t="s">
        <v>331</v>
      </c>
      <c r="L296" s="112" t="s">
        <v>22</v>
      </c>
      <c r="M296" s="112" t="s">
        <v>350</v>
      </c>
      <c r="N296" s="112" t="s">
        <v>24</v>
      </c>
      <c r="O296" s="112" t="s">
        <v>8</v>
      </c>
      <c r="P296" s="112" t="s">
        <v>11</v>
      </c>
      <c r="Q296" s="112" t="s">
        <v>269</v>
      </c>
      <c r="R296" s="113">
        <f t="shared" si="93"/>
        <v>1700000</v>
      </c>
      <c r="S296" s="114">
        <v>1700000</v>
      </c>
      <c r="T296" s="115"/>
      <c r="U296" s="115"/>
      <c r="V296" s="116" t="s">
        <v>183</v>
      </c>
      <c r="W296" s="117">
        <f t="shared" si="94"/>
        <v>152.46636771300447</v>
      </c>
      <c r="X296" s="297">
        <f t="shared" si="84"/>
        <v>197</v>
      </c>
      <c r="Y296" s="297">
        <v>108</v>
      </c>
      <c r="Z296" s="298">
        <v>89</v>
      </c>
    </row>
    <row r="297" spans="3:26" s="121" customFormat="1" ht="66" customHeight="1" x14ac:dyDescent="0.25">
      <c r="C297" s="121">
        <v>1</v>
      </c>
      <c r="D297" s="120" t="s">
        <v>6</v>
      </c>
      <c r="E297" s="108">
        <f t="shared" si="85"/>
        <v>248</v>
      </c>
      <c r="F297" s="109">
        <v>240</v>
      </c>
      <c r="G297" s="110">
        <v>193290</v>
      </c>
      <c r="H297" s="111">
        <v>488</v>
      </c>
      <c r="I297" s="158" t="s">
        <v>1597</v>
      </c>
      <c r="J297" s="158" t="s">
        <v>1606</v>
      </c>
      <c r="K297" s="112" t="s">
        <v>331</v>
      </c>
      <c r="L297" s="112" t="s">
        <v>22</v>
      </c>
      <c r="M297" s="112" t="s">
        <v>693</v>
      </c>
      <c r="N297" s="112" t="s">
        <v>24</v>
      </c>
      <c r="O297" s="112" t="s">
        <v>8</v>
      </c>
      <c r="P297" s="112" t="s">
        <v>11</v>
      </c>
      <c r="Q297" s="112" t="s">
        <v>174</v>
      </c>
      <c r="R297" s="113">
        <f>S297+T297+U297</f>
        <v>217600</v>
      </c>
      <c r="S297" s="114">
        <v>217600</v>
      </c>
      <c r="T297" s="115"/>
      <c r="U297" s="115"/>
      <c r="V297" s="116" t="s">
        <v>183</v>
      </c>
      <c r="W297" s="117">
        <f>S297/10115</f>
        <v>21.512605042016808</v>
      </c>
      <c r="X297" s="297">
        <f t="shared" si="84"/>
        <v>22</v>
      </c>
      <c r="Y297" s="297">
        <v>7</v>
      </c>
      <c r="Z297" s="298">
        <v>15</v>
      </c>
    </row>
    <row r="298" spans="3:26" s="121" customFormat="1" ht="66" customHeight="1" x14ac:dyDescent="0.25">
      <c r="C298" s="121">
        <v>1</v>
      </c>
      <c r="D298" s="120" t="s">
        <v>6</v>
      </c>
      <c r="E298" s="108">
        <f t="shared" si="85"/>
        <v>249</v>
      </c>
      <c r="F298" s="109">
        <v>1134</v>
      </c>
      <c r="G298" s="110">
        <v>193270</v>
      </c>
      <c r="H298" s="111">
        <v>485</v>
      </c>
      <c r="I298" s="158" t="s">
        <v>1594</v>
      </c>
      <c r="J298" s="158" t="s">
        <v>1606</v>
      </c>
      <c r="K298" s="112" t="s">
        <v>331</v>
      </c>
      <c r="L298" s="112" t="s">
        <v>22</v>
      </c>
      <c r="M298" s="112" t="s">
        <v>694</v>
      </c>
      <c r="N298" s="112" t="s">
        <v>24</v>
      </c>
      <c r="O298" s="112" t="s">
        <v>8</v>
      </c>
      <c r="P298" s="112" t="s">
        <v>11</v>
      </c>
      <c r="Q298" s="112" t="s">
        <v>174</v>
      </c>
      <c r="R298" s="113">
        <f>S298+T298+U298</f>
        <v>982400</v>
      </c>
      <c r="S298" s="114">
        <v>982400</v>
      </c>
      <c r="T298" s="115"/>
      <c r="U298" s="115"/>
      <c r="V298" s="116" t="s">
        <v>183</v>
      </c>
      <c r="W298" s="117">
        <f>S298/10115</f>
        <v>97.123084527928825</v>
      </c>
      <c r="X298" s="297">
        <f t="shared" si="84"/>
        <v>62</v>
      </c>
      <c r="Y298" s="297">
        <v>28</v>
      </c>
      <c r="Z298" s="298">
        <v>34</v>
      </c>
    </row>
    <row r="299" spans="3:26" s="121" customFormat="1" ht="66" customHeight="1" x14ac:dyDescent="0.25">
      <c r="C299" s="121">
        <v>1</v>
      </c>
      <c r="D299" s="120" t="s">
        <v>6</v>
      </c>
      <c r="E299" s="108">
        <f t="shared" si="85"/>
        <v>250</v>
      </c>
      <c r="F299" s="109">
        <v>1408</v>
      </c>
      <c r="G299" s="110"/>
      <c r="H299" s="111"/>
      <c r="I299" s="158"/>
      <c r="J299" s="158" t="s">
        <v>1606</v>
      </c>
      <c r="K299" s="112" t="s">
        <v>331</v>
      </c>
      <c r="L299" s="112" t="s">
        <v>22</v>
      </c>
      <c r="M299" s="112" t="s">
        <v>1133</v>
      </c>
      <c r="N299" s="112" t="s">
        <v>111</v>
      </c>
      <c r="O299" s="112" t="s">
        <v>8</v>
      </c>
      <c r="P299" s="112" t="s">
        <v>11</v>
      </c>
      <c r="Q299" s="112" t="s">
        <v>1134</v>
      </c>
      <c r="R299" s="113">
        <f>S299+T299+U299</f>
        <v>950000</v>
      </c>
      <c r="S299" s="114">
        <v>950000</v>
      </c>
      <c r="T299" s="115"/>
      <c r="U299" s="115"/>
      <c r="V299" s="116" t="s">
        <v>183</v>
      </c>
      <c r="W299" s="117">
        <f t="shared" ref="W299:W301" si="96">S299/10115</f>
        <v>93.919920909540281</v>
      </c>
      <c r="X299" s="297">
        <f t="shared" si="84"/>
        <v>50</v>
      </c>
      <c r="Y299" s="297">
        <v>24</v>
      </c>
      <c r="Z299" s="298">
        <v>26</v>
      </c>
    </row>
    <row r="300" spans="3:26" s="121" customFormat="1" ht="51.75" customHeight="1" x14ac:dyDescent="0.25">
      <c r="C300" s="121">
        <v>1</v>
      </c>
      <c r="D300" s="120" t="s">
        <v>6</v>
      </c>
      <c r="E300" s="108">
        <f t="shared" si="85"/>
        <v>251</v>
      </c>
      <c r="F300" s="109">
        <v>154</v>
      </c>
      <c r="G300" s="110">
        <v>157470</v>
      </c>
      <c r="H300" s="111">
        <v>304</v>
      </c>
      <c r="I300" s="158" t="s">
        <v>1702</v>
      </c>
      <c r="J300" s="158" t="s">
        <v>1606</v>
      </c>
      <c r="K300" s="112" t="s">
        <v>331</v>
      </c>
      <c r="L300" s="112" t="s">
        <v>22</v>
      </c>
      <c r="M300" s="112" t="s">
        <v>351</v>
      </c>
      <c r="N300" s="112" t="s">
        <v>111</v>
      </c>
      <c r="O300" s="112" t="s">
        <v>11</v>
      </c>
      <c r="P300" s="112" t="s">
        <v>8</v>
      </c>
      <c r="Q300" s="112" t="s">
        <v>229</v>
      </c>
      <c r="R300" s="113">
        <f t="shared" si="89"/>
        <v>1902026.4</v>
      </c>
      <c r="S300" s="114">
        <v>1902026.4</v>
      </c>
      <c r="T300" s="115"/>
      <c r="U300" s="115"/>
      <c r="V300" s="116" t="s">
        <v>183</v>
      </c>
      <c r="W300" s="117">
        <f t="shared" si="96"/>
        <v>188.04017795353434</v>
      </c>
      <c r="X300" s="297">
        <f t="shared" si="84"/>
        <v>24</v>
      </c>
      <c r="Y300" s="297">
        <v>14</v>
      </c>
      <c r="Z300" s="298">
        <v>10</v>
      </c>
    </row>
    <row r="301" spans="3:26" s="121" customFormat="1" ht="51.75" customHeight="1" x14ac:dyDescent="0.25">
      <c r="C301" s="121">
        <v>1</v>
      </c>
      <c r="D301" s="120" t="s">
        <v>6</v>
      </c>
      <c r="E301" s="108">
        <f t="shared" si="85"/>
        <v>252</v>
      </c>
      <c r="F301" s="109">
        <v>155</v>
      </c>
      <c r="G301" s="110">
        <v>182944</v>
      </c>
      <c r="H301" s="111">
        <v>443</v>
      </c>
      <c r="I301" s="158" t="s">
        <v>1510</v>
      </c>
      <c r="J301" s="158" t="s">
        <v>1606</v>
      </c>
      <c r="K301" s="112" t="s">
        <v>331</v>
      </c>
      <c r="L301" s="112" t="s">
        <v>22</v>
      </c>
      <c r="M301" s="112" t="s">
        <v>627</v>
      </c>
      <c r="N301" s="112" t="s">
        <v>111</v>
      </c>
      <c r="O301" s="112" t="s">
        <v>11</v>
      </c>
      <c r="P301" s="112" t="s">
        <v>8</v>
      </c>
      <c r="Q301" s="112" t="s">
        <v>125</v>
      </c>
      <c r="R301" s="113">
        <f>S301+T301+U301</f>
        <v>750000</v>
      </c>
      <c r="S301" s="114">
        <v>750000</v>
      </c>
      <c r="T301" s="115"/>
      <c r="U301" s="115"/>
      <c r="V301" s="116" t="s">
        <v>183</v>
      </c>
      <c r="W301" s="117">
        <f t="shared" si="96"/>
        <v>74.147305981216022</v>
      </c>
      <c r="X301" s="297">
        <f t="shared" si="84"/>
        <v>67</v>
      </c>
      <c r="Y301" s="297">
        <v>27</v>
      </c>
      <c r="Z301" s="298">
        <v>40</v>
      </c>
    </row>
    <row r="302" spans="3:26" s="121" customFormat="1" ht="51.75" customHeight="1" x14ac:dyDescent="0.25">
      <c r="C302" s="121">
        <v>1</v>
      </c>
      <c r="D302" s="120" t="s">
        <v>6</v>
      </c>
      <c r="E302" s="108">
        <f t="shared" si="85"/>
        <v>253</v>
      </c>
      <c r="F302" s="109">
        <v>1043</v>
      </c>
      <c r="G302" s="110">
        <v>157282</v>
      </c>
      <c r="H302" s="111">
        <v>286</v>
      </c>
      <c r="I302" s="158" t="s">
        <v>1701</v>
      </c>
      <c r="J302" s="158" t="s">
        <v>1606</v>
      </c>
      <c r="K302" s="112" t="s">
        <v>331</v>
      </c>
      <c r="L302" s="112" t="s">
        <v>22</v>
      </c>
      <c r="M302" s="112" t="s">
        <v>918</v>
      </c>
      <c r="N302" s="112" t="s">
        <v>111</v>
      </c>
      <c r="O302" s="112" t="s">
        <v>11</v>
      </c>
      <c r="P302" s="112" t="s">
        <v>8</v>
      </c>
      <c r="Q302" s="112" t="s">
        <v>352</v>
      </c>
      <c r="R302" s="113">
        <f t="shared" si="89"/>
        <v>482050.95</v>
      </c>
      <c r="S302" s="114">
        <v>482050.95</v>
      </c>
      <c r="T302" s="115"/>
      <c r="U302" s="115"/>
      <c r="V302" s="116" t="s">
        <v>183</v>
      </c>
      <c r="W302" s="117">
        <f t="shared" ref="W302:W305" si="97">S302/11150</f>
        <v>43.233269058295967</v>
      </c>
      <c r="X302" s="297">
        <f t="shared" si="84"/>
        <v>77</v>
      </c>
      <c r="Y302" s="297">
        <v>39</v>
      </c>
      <c r="Z302" s="298">
        <v>38</v>
      </c>
    </row>
    <row r="303" spans="3:26" s="121" customFormat="1" ht="51.75" customHeight="1" x14ac:dyDescent="0.25">
      <c r="C303" s="121">
        <v>1</v>
      </c>
      <c r="D303" s="120" t="s">
        <v>6</v>
      </c>
      <c r="E303" s="108">
        <f t="shared" si="85"/>
        <v>254</v>
      </c>
      <c r="F303" s="109">
        <v>151</v>
      </c>
      <c r="G303" s="110">
        <v>193119</v>
      </c>
      <c r="H303" s="111">
        <v>483</v>
      </c>
      <c r="I303" s="158" t="s">
        <v>1581</v>
      </c>
      <c r="J303" s="158" t="s">
        <v>1606</v>
      </c>
      <c r="K303" s="112" t="s">
        <v>331</v>
      </c>
      <c r="L303" s="112" t="s">
        <v>22</v>
      </c>
      <c r="M303" s="112" t="s">
        <v>689</v>
      </c>
      <c r="N303" s="112" t="s">
        <v>34</v>
      </c>
      <c r="O303" s="112" t="s">
        <v>8</v>
      </c>
      <c r="P303" s="112" t="s">
        <v>8</v>
      </c>
      <c r="Q303" s="112" t="s">
        <v>124</v>
      </c>
      <c r="R303" s="113">
        <f>S303+T303+U303</f>
        <v>1050000</v>
      </c>
      <c r="S303" s="114">
        <v>1050000</v>
      </c>
      <c r="T303" s="115"/>
      <c r="U303" s="115"/>
      <c r="V303" s="116" t="s">
        <v>183</v>
      </c>
      <c r="W303" s="117">
        <f>S303/10115</f>
        <v>103.80622837370242</v>
      </c>
      <c r="X303" s="297">
        <f t="shared" si="84"/>
        <v>197</v>
      </c>
      <c r="Y303" s="297">
        <v>101</v>
      </c>
      <c r="Z303" s="298">
        <v>96</v>
      </c>
    </row>
    <row r="304" spans="3:26" s="121" customFormat="1" ht="51.75" customHeight="1" x14ac:dyDescent="0.25">
      <c r="C304" s="121">
        <v>1</v>
      </c>
      <c r="D304" s="120" t="s">
        <v>6</v>
      </c>
      <c r="E304" s="108">
        <f t="shared" si="85"/>
        <v>255</v>
      </c>
      <c r="F304" s="109">
        <v>1097</v>
      </c>
      <c r="G304" s="110">
        <v>188404</v>
      </c>
      <c r="H304" s="111">
        <v>466</v>
      </c>
      <c r="I304" s="158" t="s">
        <v>1461</v>
      </c>
      <c r="J304" s="158" t="s">
        <v>1606</v>
      </c>
      <c r="K304" s="112" t="s">
        <v>331</v>
      </c>
      <c r="L304" s="112" t="s">
        <v>22</v>
      </c>
      <c r="M304" s="112" t="s">
        <v>641</v>
      </c>
      <c r="N304" s="112" t="s">
        <v>24</v>
      </c>
      <c r="O304" s="112" t="s">
        <v>8</v>
      </c>
      <c r="P304" s="112" t="s">
        <v>8</v>
      </c>
      <c r="Q304" s="112" t="s">
        <v>642</v>
      </c>
      <c r="R304" s="113">
        <f t="shared" si="89"/>
        <v>1600000</v>
      </c>
      <c r="S304" s="114">
        <v>1600000</v>
      </c>
      <c r="T304" s="115"/>
      <c r="U304" s="115"/>
      <c r="V304" s="116" t="s">
        <v>183</v>
      </c>
      <c r="W304" s="117">
        <f t="shared" si="97"/>
        <v>143.49775784753362</v>
      </c>
      <c r="X304" s="297">
        <f t="shared" si="84"/>
        <v>76</v>
      </c>
      <c r="Y304" s="297">
        <v>39</v>
      </c>
      <c r="Z304" s="298">
        <v>37</v>
      </c>
    </row>
    <row r="305" spans="3:26" s="121" customFormat="1" ht="51.75" customHeight="1" x14ac:dyDescent="0.25">
      <c r="C305" s="121">
        <v>1</v>
      </c>
      <c r="D305" s="120" t="s">
        <v>6</v>
      </c>
      <c r="E305" s="108">
        <f t="shared" si="85"/>
        <v>256</v>
      </c>
      <c r="F305" s="109">
        <v>1044</v>
      </c>
      <c r="G305" s="110">
        <v>155987</v>
      </c>
      <c r="H305" s="111">
        <v>278</v>
      </c>
      <c r="I305" s="158" t="s">
        <v>1716</v>
      </c>
      <c r="J305" s="158" t="s">
        <v>1606</v>
      </c>
      <c r="K305" s="112" t="s">
        <v>331</v>
      </c>
      <c r="L305" s="112" t="s">
        <v>22</v>
      </c>
      <c r="M305" s="112" t="s">
        <v>353</v>
      </c>
      <c r="N305" s="112" t="s">
        <v>26</v>
      </c>
      <c r="O305" s="112" t="s">
        <v>8</v>
      </c>
      <c r="P305" s="112" t="s">
        <v>11</v>
      </c>
      <c r="Q305" s="112" t="s">
        <v>130</v>
      </c>
      <c r="R305" s="113">
        <f t="shared" si="89"/>
        <v>500000</v>
      </c>
      <c r="S305" s="114">
        <v>500000</v>
      </c>
      <c r="T305" s="115"/>
      <c r="U305" s="115"/>
      <c r="V305" s="116" t="s">
        <v>183</v>
      </c>
      <c r="W305" s="117">
        <f t="shared" si="97"/>
        <v>44.843049327354258</v>
      </c>
      <c r="X305" s="297">
        <f t="shared" si="84"/>
        <v>108</v>
      </c>
      <c r="Y305" s="297">
        <v>54</v>
      </c>
      <c r="Z305" s="298">
        <v>54</v>
      </c>
    </row>
    <row r="306" spans="3:26" s="121" customFormat="1" ht="51.75" customHeight="1" x14ac:dyDescent="0.25">
      <c r="C306" s="121">
        <v>1</v>
      </c>
      <c r="D306" s="120" t="s">
        <v>6</v>
      </c>
      <c r="E306" s="108">
        <f t="shared" si="85"/>
        <v>257</v>
      </c>
      <c r="F306" s="109">
        <v>241</v>
      </c>
      <c r="G306" s="110">
        <v>172268</v>
      </c>
      <c r="H306" s="111">
        <v>399</v>
      </c>
      <c r="I306" s="158" t="s">
        <v>1652</v>
      </c>
      <c r="J306" s="158" t="s">
        <v>1606</v>
      </c>
      <c r="K306" s="112" t="s">
        <v>331</v>
      </c>
      <c r="L306" s="112" t="s">
        <v>22</v>
      </c>
      <c r="M306" s="112" t="s">
        <v>614</v>
      </c>
      <c r="N306" s="112" t="s">
        <v>96</v>
      </c>
      <c r="O306" s="112" t="s">
        <v>11</v>
      </c>
      <c r="P306" s="112" t="s">
        <v>11</v>
      </c>
      <c r="Q306" s="112" t="s">
        <v>175</v>
      </c>
      <c r="R306" s="113">
        <f>S306+T306+U306</f>
        <v>854596</v>
      </c>
      <c r="S306" s="114">
        <v>854596</v>
      </c>
      <c r="T306" s="115"/>
      <c r="U306" s="115"/>
      <c r="V306" s="116" t="s">
        <v>183</v>
      </c>
      <c r="W306" s="117">
        <f>S306/10115</f>
        <v>84.487988136431042</v>
      </c>
      <c r="X306" s="297">
        <f t="shared" si="84"/>
        <v>99</v>
      </c>
      <c r="Y306" s="297">
        <v>56</v>
      </c>
      <c r="Z306" s="298">
        <v>43</v>
      </c>
    </row>
    <row r="307" spans="3:26" s="121" customFormat="1" ht="51.75" customHeight="1" x14ac:dyDescent="0.25">
      <c r="C307" s="121">
        <v>1</v>
      </c>
      <c r="D307" s="120" t="s">
        <v>6</v>
      </c>
      <c r="E307" s="108">
        <f t="shared" si="85"/>
        <v>258</v>
      </c>
      <c r="F307" s="109">
        <v>159</v>
      </c>
      <c r="G307" s="110">
        <v>127762</v>
      </c>
      <c r="H307" s="111">
        <v>260</v>
      </c>
      <c r="I307" s="158" t="s">
        <v>1379</v>
      </c>
      <c r="J307" s="158" t="s">
        <v>1606</v>
      </c>
      <c r="K307" s="112" t="s">
        <v>331</v>
      </c>
      <c r="L307" s="112" t="s">
        <v>22</v>
      </c>
      <c r="M307" s="112" t="s">
        <v>354</v>
      </c>
      <c r="N307" s="112" t="s">
        <v>25</v>
      </c>
      <c r="O307" s="112" t="s">
        <v>8</v>
      </c>
      <c r="P307" s="112" t="s">
        <v>8</v>
      </c>
      <c r="Q307" s="112" t="s">
        <v>135</v>
      </c>
      <c r="R307" s="113">
        <f t="shared" si="89"/>
        <v>794692.34</v>
      </c>
      <c r="S307" s="114">
        <v>794692.34</v>
      </c>
      <c r="T307" s="115"/>
      <c r="U307" s="115"/>
      <c r="V307" s="116" t="s">
        <v>183</v>
      </c>
      <c r="W307" s="117">
        <f>S307/11150</f>
        <v>71.272855605381167</v>
      </c>
      <c r="X307" s="297">
        <f t="shared" si="84"/>
        <v>42</v>
      </c>
      <c r="Y307" s="297">
        <v>27</v>
      </c>
      <c r="Z307" s="298">
        <v>15</v>
      </c>
    </row>
    <row r="308" spans="3:26" s="121" customFormat="1" ht="51.75" customHeight="1" x14ac:dyDescent="0.25">
      <c r="C308" s="121">
        <v>1</v>
      </c>
      <c r="D308" s="120" t="s">
        <v>6</v>
      </c>
      <c r="E308" s="108">
        <f t="shared" si="85"/>
        <v>259</v>
      </c>
      <c r="F308" s="109">
        <v>1063</v>
      </c>
      <c r="G308" s="110">
        <v>157823</v>
      </c>
      <c r="H308" s="111">
        <v>328</v>
      </c>
      <c r="I308" s="158" t="s">
        <v>1728</v>
      </c>
      <c r="J308" s="158" t="s">
        <v>1606</v>
      </c>
      <c r="K308" s="112" t="s">
        <v>331</v>
      </c>
      <c r="L308" s="112" t="s">
        <v>22</v>
      </c>
      <c r="M308" s="112" t="s">
        <v>355</v>
      </c>
      <c r="N308" s="112" t="s">
        <v>34</v>
      </c>
      <c r="O308" s="112" t="s">
        <v>8</v>
      </c>
      <c r="P308" s="112" t="s">
        <v>8</v>
      </c>
      <c r="Q308" s="112" t="s">
        <v>356</v>
      </c>
      <c r="R308" s="113">
        <f t="shared" si="89"/>
        <v>700000</v>
      </c>
      <c r="S308" s="114">
        <v>700000</v>
      </c>
      <c r="T308" s="115"/>
      <c r="U308" s="115"/>
      <c r="V308" s="116" t="s">
        <v>183</v>
      </c>
      <c r="W308" s="117">
        <f>S308/11150</f>
        <v>62.780269058295964</v>
      </c>
      <c r="X308" s="297">
        <f t="shared" si="84"/>
        <v>27</v>
      </c>
      <c r="Y308" s="297">
        <v>14</v>
      </c>
      <c r="Z308" s="298">
        <v>13</v>
      </c>
    </row>
    <row r="309" spans="3:26" s="121" customFormat="1" ht="51.75" customHeight="1" x14ac:dyDescent="0.25">
      <c r="C309" s="121">
        <v>1</v>
      </c>
      <c r="D309" s="120" t="s">
        <v>6</v>
      </c>
      <c r="E309" s="108">
        <f t="shared" si="85"/>
        <v>260</v>
      </c>
      <c r="F309" s="109">
        <v>1045</v>
      </c>
      <c r="G309" s="110">
        <v>157715</v>
      </c>
      <c r="H309" s="111">
        <v>312</v>
      </c>
      <c r="I309" s="158" t="s">
        <v>1712</v>
      </c>
      <c r="J309" s="158" t="s">
        <v>1606</v>
      </c>
      <c r="K309" s="112" t="s">
        <v>331</v>
      </c>
      <c r="L309" s="112" t="s">
        <v>22</v>
      </c>
      <c r="M309" s="112" t="s">
        <v>357</v>
      </c>
      <c r="N309" s="112" t="s">
        <v>26</v>
      </c>
      <c r="O309" s="112" t="s">
        <v>8</v>
      </c>
      <c r="P309" s="112" t="s">
        <v>11</v>
      </c>
      <c r="Q309" s="112" t="s">
        <v>358</v>
      </c>
      <c r="R309" s="113">
        <f t="shared" si="89"/>
        <v>1000000</v>
      </c>
      <c r="S309" s="114">
        <v>1000000</v>
      </c>
      <c r="T309" s="115"/>
      <c r="U309" s="115"/>
      <c r="V309" s="116" t="s">
        <v>183</v>
      </c>
      <c r="W309" s="117">
        <f t="shared" ref="W309:W311" si="98">S309/11150</f>
        <v>89.686098654708516</v>
      </c>
      <c r="X309" s="297">
        <f t="shared" si="84"/>
        <v>51</v>
      </c>
      <c r="Y309" s="297">
        <v>32</v>
      </c>
      <c r="Z309" s="298">
        <v>19</v>
      </c>
    </row>
    <row r="310" spans="3:26" s="121" customFormat="1" ht="51.75" customHeight="1" x14ac:dyDescent="0.25">
      <c r="C310" s="121">
        <v>1</v>
      </c>
      <c r="D310" s="120" t="s">
        <v>6</v>
      </c>
      <c r="E310" s="108">
        <f t="shared" si="85"/>
        <v>261</v>
      </c>
      <c r="F310" s="109">
        <v>1064</v>
      </c>
      <c r="G310" s="110">
        <v>157702</v>
      </c>
      <c r="H310" s="111">
        <v>309</v>
      </c>
      <c r="I310" s="158" t="s">
        <v>1710</v>
      </c>
      <c r="J310" s="158" t="s">
        <v>1606</v>
      </c>
      <c r="K310" s="112" t="s">
        <v>331</v>
      </c>
      <c r="L310" s="112" t="s">
        <v>22</v>
      </c>
      <c r="M310" s="112" t="s">
        <v>359</v>
      </c>
      <c r="N310" s="112" t="s">
        <v>34</v>
      </c>
      <c r="O310" s="112" t="s">
        <v>8</v>
      </c>
      <c r="P310" s="112" t="s">
        <v>8</v>
      </c>
      <c r="Q310" s="112" t="s">
        <v>360</v>
      </c>
      <c r="R310" s="113">
        <f t="shared" si="89"/>
        <v>1800000</v>
      </c>
      <c r="S310" s="114">
        <v>1800000</v>
      </c>
      <c r="T310" s="115"/>
      <c r="U310" s="115"/>
      <c r="V310" s="116" t="s">
        <v>183</v>
      </c>
      <c r="W310" s="117">
        <f t="shared" si="98"/>
        <v>161.43497757847533</v>
      </c>
      <c r="X310" s="297">
        <f t="shared" si="84"/>
        <v>47</v>
      </c>
      <c r="Y310" s="297">
        <v>24</v>
      </c>
      <c r="Z310" s="298">
        <v>23</v>
      </c>
    </row>
    <row r="311" spans="3:26" s="121" customFormat="1" ht="51.75" customHeight="1" x14ac:dyDescent="0.25">
      <c r="C311" s="121">
        <v>1</v>
      </c>
      <c r="D311" s="120" t="s">
        <v>6</v>
      </c>
      <c r="E311" s="108">
        <f t="shared" si="85"/>
        <v>262</v>
      </c>
      <c r="F311" s="109">
        <v>1065</v>
      </c>
      <c r="G311" s="110">
        <v>157865</v>
      </c>
      <c r="H311" s="111">
        <v>332</v>
      </c>
      <c r="I311" s="158" t="s">
        <v>1729</v>
      </c>
      <c r="J311" s="158" t="s">
        <v>1606</v>
      </c>
      <c r="K311" s="112" t="s">
        <v>331</v>
      </c>
      <c r="L311" s="112" t="s">
        <v>22</v>
      </c>
      <c r="M311" s="112" t="s">
        <v>919</v>
      </c>
      <c r="N311" s="112" t="s">
        <v>34</v>
      </c>
      <c r="O311" s="112" t="s">
        <v>8</v>
      </c>
      <c r="P311" s="112" t="s">
        <v>8</v>
      </c>
      <c r="Q311" s="112" t="s">
        <v>360</v>
      </c>
      <c r="R311" s="113">
        <f t="shared" si="89"/>
        <v>700000</v>
      </c>
      <c r="S311" s="114">
        <v>700000</v>
      </c>
      <c r="T311" s="115"/>
      <c r="U311" s="115"/>
      <c r="V311" s="116" t="s">
        <v>183</v>
      </c>
      <c r="W311" s="117">
        <f t="shared" si="98"/>
        <v>62.780269058295964</v>
      </c>
      <c r="X311" s="297">
        <f t="shared" si="84"/>
        <v>72</v>
      </c>
      <c r="Y311" s="297">
        <v>33</v>
      </c>
      <c r="Z311" s="298">
        <v>39</v>
      </c>
    </row>
    <row r="312" spans="3:26" s="121" customFormat="1" ht="51.75" customHeight="1" x14ac:dyDescent="0.25">
      <c r="C312" s="121">
        <v>1</v>
      </c>
      <c r="D312" s="120" t="s">
        <v>6</v>
      </c>
      <c r="E312" s="108">
        <f t="shared" si="85"/>
        <v>263</v>
      </c>
      <c r="F312" s="109">
        <v>379</v>
      </c>
      <c r="G312" s="110">
        <v>232587</v>
      </c>
      <c r="H312" s="111"/>
      <c r="I312" s="158" t="s">
        <v>1767</v>
      </c>
      <c r="J312" s="158" t="s">
        <v>1606</v>
      </c>
      <c r="K312" s="112" t="s">
        <v>331</v>
      </c>
      <c r="L312" s="112" t="s">
        <v>22</v>
      </c>
      <c r="M312" s="112" t="s">
        <v>619</v>
      </c>
      <c r="N312" s="112" t="s">
        <v>96</v>
      </c>
      <c r="O312" s="112" t="s">
        <v>8</v>
      </c>
      <c r="P312" s="112" t="s">
        <v>8</v>
      </c>
      <c r="Q312" s="112" t="s">
        <v>361</v>
      </c>
      <c r="R312" s="113">
        <f t="shared" si="89"/>
        <v>600000</v>
      </c>
      <c r="S312" s="114">
        <v>600000</v>
      </c>
      <c r="T312" s="115"/>
      <c r="U312" s="115"/>
      <c r="V312" s="116" t="s">
        <v>183</v>
      </c>
      <c r="W312" s="117">
        <f t="shared" ref="W312:W317" si="99">S312/11150</f>
        <v>53.811659192825111</v>
      </c>
      <c r="X312" s="297">
        <f t="shared" si="84"/>
        <v>27</v>
      </c>
      <c r="Y312" s="297">
        <v>16</v>
      </c>
      <c r="Z312" s="298">
        <v>11</v>
      </c>
    </row>
    <row r="313" spans="3:26" s="121" customFormat="1" ht="51.75" customHeight="1" x14ac:dyDescent="0.25">
      <c r="C313" s="121">
        <v>1</v>
      </c>
      <c r="D313" s="120" t="s">
        <v>6</v>
      </c>
      <c r="E313" s="108">
        <f t="shared" si="85"/>
        <v>264</v>
      </c>
      <c r="F313" s="109">
        <v>165</v>
      </c>
      <c r="G313" s="110">
        <v>162109</v>
      </c>
      <c r="H313" s="111">
        <v>383</v>
      </c>
      <c r="I313" s="158" t="s">
        <v>1683</v>
      </c>
      <c r="J313" s="158" t="s">
        <v>1606</v>
      </c>
      <c r="K313" s="112" t="s">
        <v>331</v>
      </c>
      <c r="L313" s="112" t="s">
        <v>22</v>
      </c>
      <c r="M313" s="112" t="s">
        <v>362</v>
      </c>
      <c r="N313" s="112" t="s">
        <v>96</v>
      </c>
      <c r="O313" s="112" t="s">
        <v>11</v>
      </c>
      <c r="P313" s="112" t="s">
        <v>8</v>
      </c>
      <c r="Q313" s="112" t="s">
        <v>363</v>
      </c>
      <c r="R313" s="113">
        <f t="shared" ref="R313:R318" si="100">S313+T313+U313</f>
        <v>1000000</v>
      </c>
      <c r="S313" s="114">
        <v>1000000</v>
      </c>
      <c r="T313" s="115"/>
      <c r="U313" s="115"/>
      <c r="V313" s="116" t="s">
        <v>183</v>
      </c>
      <c r="W313" s="117">
        <f t="shared" si="99"/>
        <v>89.686098654708516</v>
      </c>
      <c r="X313" s="297">
        <f t="shared" si="84"/>
        <v>65</v>
      </c>
      <c r="Y313" s="297">
        <v>41</v>
      </c>
      <c r="Z313" s="298">
        <v>24</v>
      </c>
    </row>
    <row r="314" spans="3:26" s="121" customFormat="1" ht="51.75" customHeight="1" x14ac:dyDescent="0.25">
      <c r="C314" s="121">
        <v>1</v>
      </c>
      <c r="D314" s="120" t="s">
        <v>6</v>
      </c>
      <c r="E314" s="108">
        <f t="shared" si="85"/>
        <v>265</v>
      </c>
      <c r="F314" s="109">
        <v>1098</v>
      </c>
      <c r="G314" s="110">
        <v>180928</v>
      </c>
      <c r="H314" s="111">
        <v>434</v>
      </c>
      <c r="I314" s="158" t="s">
        <v>1447</v>
      </c>
      <c r="J314" s="158" t="s">
        <v>1606</v>
      </c>
      <c r="K314" s="112" t="s">
        <v>331</v>
      </c>
      <c r="L314" s="112" t="s">
        <v>22</v>
      </c>
      <c r="M314" s="112" t="s">
        <v>632</v>
      </c>
      <c r="N314" s="112" t="s">
        <v>96</v>
      </c>
      <c r="O314" s="112" t="s">
        <v>11</v>
      </c>
      <c r="P314" s="112" t="s">
        <v>8</v>
      </c>
      <c r="Q314" s="112" t="s">
        <v>363</v>
      </c>
      <c r="R314" s="113">
        <f t="shared" si="100"/>
        <v>1000000</v>
      </c>
      <c r="S314" s="114">
        <v>1000000</v>
      </c>
      <c r="T314" s="115"/>
      <c r="U314" s="115"/>
      <c r="V314" s="116" t="s">
        <v>183</v>
      </c>
      <c r="W314" s="117">
        <f t="shared" si="99"/>
        <v>89.686098654708516</v>
      </c>
      <c r="X314" s="297">
        <f t="shared" si="84"/>
        <v>74</v>
      </c>
      <c r="Y314" s="297">
        <v>43</v>
      </c>
      <c r="Z314" s="298">
        <v>31</v>
      </c>
    </row>
    <row r="315" spans="3:26" s="121" customFormat="1" ht="51.75" customHeight="1" x14ac:dyDescent="0.25">
      <c r="C315" s="121">
        <v>1</v>
      </c>
      <c r="D315" s="120" t="s">
        <v>6</v>
      </c>
      <c r="E315" s="108">
        <f t="shared" si="85"/>
        <v>266</v>
      </c>
      <c r="F315" s="109">
        <v>166</v>
      </c>
      <c r="G315" s="110">
        <v>195253</v>
      </c>
      <c r="H315" s="111">
        <v>493</v>
      </c>
      <c r="I315" s="158" t="s">
        <v>1485</v>
      </c>
      <c r="J315" s="158" t="s">
        <v>1606</v>
      </c>
      <c r="K315" s="112" t="s">
        <v>331</v>
      </c>
      <c r="L315" s="112" t="s">
        <v>22</v>
      </c>
      <c r="M315" s="112" t="s">
        <v>677</v>
      </c>
      <c r="N315" s="112" t="s">
        <v>34</v>
      </c>
      <c r="O315" s="112" t="s">
        <v>8</v>
      </c>
      <c r="P315" s="112" t="s">
        <v>8</v>
      </c>
      <c r="Q315" s="112" t="s">
        <v>701</v>
      </c>
      <c r="R315" s="113">
        <f t="shared" si="100"/>
        <v>1650000</v>
      </c>
      <c r="S315" s="114">
        <v>1650000</v>
      </c>
      <c r="T315" s="115"/>
      <c r="U315" s="115"/>
      <c r="V315" s="116" t="s">
        <v>183</v>
      </c>
      <c r="W315" s="117">
        <f>S315/10115</f>
        <v>163.12407315867523</v>
      </c>
      <c r="X315" s="297">
        <f t="shared" si="84"/>
        <v>29</v>
      </c>
      <c r="Y315" s="297">
        <v>14</v>
      </c>
      <c r="Z315" s="298">
        <v>15</v>
      </c>
    </row>
    <row r="316" spans="3:26" s="121" customFormat="1" ht="51.75" customHeight="1" x14ac:dyDescent="0.25">
      <c r="C316" s="121">
        <v>1</v>
      </c>
      <c r="D316" s="120" t="s">
        <v>6</v>
      </c>
      <c r="E316" s="108">
        <f t="shared" si="85"/>
        <v>267</v>
      </c>
      <c r="F316" s="109">
        <v>1135</v>
      </c>
      <c r="G316" s="110">
        <v>209704</v>
      </c>
      <c r="H316" s="111">
        <v>605</v>
      </c>
      <c r="I316" s="158" t="s">
        <v>1586</v>
      </c>
      <c r="J316" s="158" t="s">
        <v>1606</v>
      </c>
      <c r="K316" s="112" t="s">
        <v>331</v>
      </c>
      <c r="L316" s="112" t="s">
        <v>22</v>
      </c>
      <c r="M316" s="112" t="s">
        <v>700</v>
      </c>
      <c r="N316" s="112" t="s">
        <v>34</v>
      </c>
      <c r="O316" s="112" t="s">
        <v>8</v>
      </c>
      <c r="P316" s="112" t="s">
        <v>8</v>
      </c>
      <c r="Q316" s="112" t="s">
        <v>701</v>
      </c>
      <c r="R316" s="113">
        <f t="shared" si="100"/>
        <v>1600000</v>
      </c>
      <c r="S316" s="114">
        <v>1600000</v>
      </c>
      <c r="T316" s="115"/>
      <c r="U316" s="115"/>
      <c r="V316" s="116" t="s">
        <v>183</v>
      </c>
      <c r="W316" s="117">
        <f>S316/10115</f>
        <v>158.18091942659416</v>
      </c>
      <c r="X316" s="297">
        <f t="shared" si="84"/>
        <v>91</v>
      </c>
      <c r="Y316" s="297">
        <v>55</v>
      </c>
      <c r="Z316" s="298">
        <v>36</v>
      </c>
    </row>
    <row r="317" spans="3:26" s="121" customFormat="1" ht="51.75" customHeight="1" x14ac:dyDescent="0.25">
      <c r="C317" s="121">
        <v>1</v>
      </c>
      <c r="D317" s="120" t="s">
        <v>6</v>
      </c>
      <c r="E317" s="108">
        <f t="shared" si="85"/>
        <v>268</v>
      </c>
      <c r="F317" s="109">
        <v>1099</v>
      </c>
      <c r="G317" s="110">
        <v>162334</v>
      </c>
      <c r="H317" s="111">
        <v>386</v>
      </c>
      <c r="I317" s="158" t="s">
        <v>1623</v>
      </c>
      <c r="J317" s="158" t="s">
        <v>1606</v>
      </c>
      <c r="K317" s="112" t="s">
        <v>331</v>
      </c>
      <c r="L317" s="112" t="s">
        <v>22</v>
      </c>
      <c r="M317" s="112" t="s">
        <v>364</v>
      </c>
      <c r="N317" s="112" t="s">
        <v>26</v>
      </c>
      <c r="O317" s="112" t="s">
        <v>8</v>
      </c>
      <c r="P317" s="112" t="s">
        <v>11</v>
      </c>
      <c r="Q317" s="112" t="s">
        <v>136</v>
      </c>
      <c r="R317" s="113">
        <f t="shared" si="100"/>
        <v>250000</v>
      </c>
      <c r="S317" s="114">
        <v>250000</v>
      </c>
      <c r="T317" s="115"/>
      <c r="U317" s="115"/>
      <c r="V317" s="116" t="s">
        <v>183</v>
      </c>
      <c r="W317" s="117">
        <f t="shared" si="99"/>
        <v>22.421524663677129</v>
      </c>
      <c r="X317" s="297">
        <f t="shared" si="84"/>
        <v>124</v>
      </c>
      <c r="Y317" s="297">
        <v>67</v>
      </c>
      <c r="Z317" s="298">
        <v>57</v>
      </c>
    </row>
    <row r="318" spans="3:26" s="121" customFormat="1" ht="51.75" customHeight="1" x14ac:dyDescent="0.25">
      <c r="C318" s="121">
        <v>1</v>
      </c>
      <c r="D318" s="120" t="s">
        <v>6</v>
      </c>
      <c r="E318" s="108">
        <f t="shared" si="85"/>
        <v>269</v>
      </c>
      <c r="F318" s="109">
        <v>170</v>
      </c>
      <c r="G318" s="110">
        <v>212938</v>
      </c>
      <c r="H318" s="111">
        <v>618</v>
      </c>
      <c r="I318" s="158" t="s">
        <v>1587</v>
      </c>
      <c r="J318" s="158" t="s">
        <v>1606</v>
      </c>
      <c r="K318" s="112" t="s">
        <v>331</v>
      </c>
      <c r="L318" s="112" t="s">
        <v>22</v>
      </c>
      <c r="M318" s="112" t="s">
        <v>841</v>
      </c>
      <c r="N318" s="112" t="s">
        <v>34</v>
      </c>
      <c r="O318" s="112" t="s">
        <v>8</v>
      </c>
      <c r="P318" s="112" t="s">
        <v>8</v>
      </c>
      <c r="Q318" s="112" t="s">
        <v>138</v>
      </c>
      <c r="R318" s="113">
        <f t="shared" si="100"/>
        <v>1000000</v>
      </c>
      <c r="S318" s="114">
        <v>1000000</v>
      </c>
      <c r="T318" s="115"/>
      <c r="U318" s="115"/>
      <c r="V318" s="116" t="s">
        <v>183</v>
      </c>
      <c r="W318" s="117">
        <f>S318/10115</f>
        <v>98.863074641621353</v>
      </c>
      <c r="X318" s="297">
        <f t="shared" si="84"/>
        <v>45</v>
      </c>
      <c r="Y318" s="297">
        <v>25</v>
      </c>
      <c r="Z318" s="298">
        <v>20</v>
      </c>
    </row>
    <row r="319" spans="3:26" s="121" customFormat="1" ht="51.75" customHeight="1" x14ac:dyDescent="0.25">
      <c r="C319" s="121">
        <v>1</v>
      </c>
      <c r="D319" s="120" t="s">
        <v>6</v>
      </c>
      <c r="E319" s="108">
        <f t="shared" si="85"/>
        <v>270</v>
      </c>
      <c r="F319" s="109">
        <v>243</v>
      </c>
      <c r="G319" s="110">
        <v>157406</v>
      </c>
      <c r="H319" s="111">
        <v>299</v>
      </c>
      <c r="I319" s="158" t="s">
        <v>1640</v>
      </c>
      <c r="J319" s="158" t="s">
        <v>1606</v>
      </c>
      <c r="K319" s="112" t="s">
        <v>331</v>
      </c>
      <c r="L319" s="112" t="s">
        <v>22</v>
      </c>
      <c r="M319" s="112" t="s">
        <v>921</v>
      </c>
      <c r="N319" s="112" t="s">
        <v>96</v>
      </c>
      <c r="O319" s="112" t="s">
        <v>11</v>
      </c>
      <c r="P319" s="112" t="s">
        <v>11</v>
      </c>
      <c r="Q319" s="112" t="s">
        <v>109</v>
      </c>
      <c r="R319" s="113">
        <f t="shared" si="89"/>
        <v>265299.75</v>
      </c>
      <c r="S319" s="114">
        <v>265299.75</v>
      </c>
      <c r="T319" s="115"/>
      <c r="U319" s="115"/>
      <c r="V319" s="116" t="s">
        <v>183</v>
      </c>
      <c r="W319" s="117">
        <f>S319/10115</f>
        <v>26.228348986653486</v>
      </c>
      <c r="X319" s="297">
        <f t="shared" si="84"/>
        <v>43</v>
      </c>
      <c r="Y319" s="297">
        <v>23</v>
      </c>
      <c r="Z319" s="298">
        <v>20</v>
      </c>
    </row>
    <row r="320" spans="3:26" s="121" customFormat="1" ht="51.75" customHeight="1" x14ac:dyDescent="0.25">
      <c r="C320" s="121">
        <v>1</v>
      </c>
      <c r="D320" s="120" t="s">
        <v>6</v>
      </c>
      <c r="E320" s="108">
        <f t="shared" si="85"/>
        <v>271</v>
      </c>
      <c r="F320" s="109">
        <v>172</v>
      </c>
      <c r="G320" s="110">
        <v>182065</v>
      </c>
      <c r="H320" s="111">
        <v>439</v>
      </c>
      <c r="I320" s="158" t="s">
        <v>1582</v>
      </c>
      <c r="J320" s="158" t="s">
        <v>1606</v>
      </c>
      <c r="K320" s="112" t="s">
        <v>331</v>
      </c>
      <c r="L320" s="112" t="s">
        <v>22</v>
      </c>
      <c r="M320" s="112" t="s">
        <v>335</v>
      </c>
      <c r="N320" s="112" t="s">
        <v>96</v>
      </c>
      <c r="O320" s="112" t="s">
        <v>8</v>
      </c>
      <c r="P320" s="112" t="s">
        <v>8</v>
      </c>
      <c r="Q320" s="112" t="s">
        <v>109</v>
      </c>
      <c r="R320" s="113">
        <f>S320+T320+U320</f>
        <v>1040067.24</v>
      </c>
      <c r="S320" s="114">
        <v>1040067.24</v>
      </c>
      <c r="T320" s="115"/>
      <c r="U320" s="115"/>
      <c r="V320" s="116" t="s">
        <v>183</v>
      </c>
      <c r="W320" s="117">
        <f>S320/10115</f>
        <v>102.82424518042511</v>
      </c>
      <c r="X320" s="297">
        <f t="shared" si="84"/>
        <v>70</v>
      </c>
      <c r="Y320" s="297">
        <v>33</v>
      </c>
      <c r="Z320" s="298">
        <v>37</v>
      </c>
    </row>
    <row r="321" spans="3:26" s="121" customFormat="1" ht="51.75" customHeight="1" x14ac:dyDescent="0.25">
      <c r="C321" s="121">
        <v>1</v>
      </c>
      <c r="D321" s="120" t="s">
        <v>6</v>
      </c>
      <c r="E321" s="108">
        <f t="shared" si="85"/>
        <v>272</v>
      </c>
      <c r="F321" s="109">
        <v>173</v>
      </c>
      <c r="G321" s="110">
        <v>234081</v>
      </c>
      <c r="H321" s="111"/>
      <c r="I321" s="158" t="s">
        <v>1769</v>
      </c>
      <c r="J321" s="158" t="s">
        <v>1606</v>
      </c>
      <c r="K321" s="112" t="s">
        <v>331</v>
      </c>
      <c r="L321" s="112" t="s">
        <v>22</v>
      </c>
      <c r="M321" s="112" t="s">
        <v>343</v>
      </c>
      <c r="N321" s="112" t="s">
        <v>96</v>
      </c>
      <c r="O321" s="112" t="s">
        <v>8</v>
      </c>
      <c r="P321" s="112" t="s">
        <v>8</v>
      </c>
      <c r="Q321" s="112" t="s">
        <v>97</v>
      </c>
      <c r="R321" s="113">
        <f t="shared" si="89"/>
        <v>1455397.25</v>
      </c>
      <c r="S321" s="114">
        <v>1455397.25</v>
      </c>
      <c r="T321" s="115"/>
      <c r="U321" s="115"/>
      <c r="V321" s="116" t="s">
        <v>183</v>
      </c>
      <c r="W321" s="117">
        <f>S321/11150</f>
        <v>130.52890134529147</v>
      </c>
      <c r="X321" s="297">
        <f t="shared" si="84"/>
        <v>65</v>
      </c>
      <c r="Y321" s="297">
        <v>32</v>
      </c>
      <c r="Z321" s="298">
        <v>33</v>
      </c>
    </row>
    <row r="322" spans="3:26" s="121" customFormat="1" ht="51.75" customHeight="1" x14ac:dyDescent="0.25">
      <c r="C322" s="121">
        <v>1</v>
      </c>
      <c r="D322" s="120" t="s">
        <v>6</v>
      </c>
      <c r="E322" s="108">
        <f t="shared" si="85"/>
        <v>273</v>
      </c>
      <c r="F322" s="109">
        <v>1002</v>
      </c>
      <c r="G322" s="110">
        <v>157787</v>
      </c>
      <c r="H322" s="111">
        <v>320</v>
      </c>
      <c r="I322" s="158" t="s">
        <v>1719</v>
      </c>
      <c r="J322" s="158" t="s">
        <v>1606</v>
      </c>
      <c r="K322" s="112" t="s">
        <v>331</v>
      </c>
      <c r="L322" s="112" t="s">
        <v>22</v>
      </c>
      <c r="M322" s="112" t="s">
        <v>365</v>
      </c>
      <c r="N322" s="112" t="s">
        <v>96</v>
      </c>
      <c r="O322" s="112" t="s">
        <v>8</v>
      </c>
      <c r="P322" s="112" t="s">
        <v>8</v>
      </c>
      <c r="Q322" s="112" t="s">
        <v>366</v>
      </c>
      <c r="R322" s="113">
        <f>S322+T322+U322</f>
        <v>1600000</v>
      </c>
      <c r="S322" s="114">
        <v>1600000</v>
      </c>
      <c r="T322" s="115"/>
      <c r="U322" s="115"/>
      <c r="V322" s="116" t="s">
        <v>183</v>
      </c>
      <c r="W322" s="117">
        <f t="shared" ref="W322:W327" si="101">S322/11150</f>
        <v>143.49775784753362</v>
      </c>
      <c r="X322" s="297">
        <f t="shared" si="84"/>
        <v>89</v>
      </c>
      <c r="Y322" s="297">
        <v>44</v>
      </c>
      <c r="Z322" s="298">
        <v>45</v>
      </c>
    </row>
    <row r="323" spans="3:26" s="121" customFormat="1" ht="51.75" customHeight="1" x14ac:dyDescent="0.25">
      <c r="C323" s="121">
        <v>1</v>
      </c>
      <c r="D323" s="120" t="s">
        <v>6</v>
      </c>
      <c r="E323" s="108">
        <f t="shared" si="85"/>
        <v>274</v>
      </c>
      <c r="F323" s="109">
        <v>1100</v>
      </c>
      <c r="G323" s="134">
        <v>250002</v>
      </c>
      <c r="H323" s="135"/>
      <c r="I323" s="162" t="s">
        <v>1757</v>
      </c>
      <c r="J323" s="158" t="s">
        <v>1606</v>
      </c>
      <c r="K323" s="112" t="s">
        <v>331</v>
      </c>
      <c r="L323" s="112" t="s">
        <v>22</v>
      </c>
      <c r="M323" s="112" t="s">
        <v>612</v>
      </c>
      <c r="N323" s="112" t="s">
        <v>34</v>
      </c>
      <c r="O323" s="112" t="s">
        <v>8</v>
      </c>
      <c r="P323" s="112" t="s">
        <v>8</v>
      </c>
      <c r="Q323" s="112" t="s">
        <v>461</v>
      </c>
      <c r="R323" s="113">
        <f>S323+T323+U323</f>
        <v>1000000</v>
      </c>
      <c r="S323" s="114">
        <v>1000000</v>
      </c>
      <c r="T323" s="115"/>
      <c r="U323" s="115"/>
      <c r="V323" s="116" t="s">
        <v>183</v>
      </c>
      <c r="W323" s="117">
        <f t="shared" si="101"/>
        <v>89.686098654708516</v>
      </c>
      <c r="X323" s="297">
        <f t="shared" si="84"/>
        <v>71</v>
      </c>
      <c r="Y323" s="297">
        <v>35</v>
      </c>
      <c r="Z323" s="298">
        <v>36</v>
      </c>
    </row>
    <row r="324" spans="3:26" s="121" customFormat="1" ht="51.75" customHeight="1" x14ac:dyDescent="0.25">
      <c r="C324" s="121">
        <v>1</v>
      </c>
      <c r="D324" s="120" t="s">
        <v>6</v>
      </c>
      <c r="E324" s="108">
        <f t="shared" si="85"/>
        <v>275</v>
      </c>
      <c r="F324" s="109">
        <v>381</v>
      </c>
      <c r="G324" s="156">
        <v>57918</v>
      </c>
      <c r="H324" s="137">
        <v>1</v>
      </c>
      <c r="I324" s="167" t="s">
        <v>1352</v>
      </c>
      <c r="J324" s="158" t="s">
        <v>1606</v>
      </c>
      <c r="K324" s="112" t="s">
        <v>331</v>
      </c>
      <c r="L324" s="112" t="s">
        <v>22</v>
      </c>
      <c r="M324" s="112" t="s">
        <v>367</v>
      </c>
      <c r="N324" s="112" t="s">
        <v>96</v>
      </c>
      <c r="O324" s="112" t="s">
        <v>8</v>
      </c>
      <c r="P324" s="112" t="s">
        <v>8</v>
      </c>
      <c r="Q324" s="112" t="s">
        <v>368</v>
      </c>
      <c r="R324" s="113">
        <f t="shared" si="89"/>
        <v>350000</v>
      </c>
      <c r="S324" s="114">
        <v>350000</v>
      </c>
      <c r="T324" s="115"/>
      <c r="U324" s="115"/>
      <c r="V324" s="116" t="s">
        <v>183</v>
      </c>
      <c r="W324" s="117">
        <f t="shared" si="101"/>
        <v>31.390134529147982</v>
      </c>
      <c r="X324" s="297">
        <f t="shared" si="84"/>
        <v>68</v>
      </c>
      <c r="Y324" s="297">
        <v>36</v>
      </c>
      <c r="Z324" s="298">
        <v>32</v>
      </c>
    </row>
    <row r="325" spans="3:26" s="121" customFormat="1" ht="51.75" customHeight="1" x14ac:dyDescent="0.25">
      <c r="C325" s="121">
        <v>1</v>
      </c>
      <c r="D325" s="120" t="s">
        <v>6</v>
      </c>
      <c r="E325" s="108">
        <f t="shared" si="85"/>
        <v>276</v>
      </c>
      <c r="F325" s="109">
        <v>1136</v>
      </c>
      <c r="G325" s="136">
        <v>209846</v>
      </c>
      <c r="H325" s="137">
        <v>607</v>
      </c>
      <c r="I325" s="167" t="s">
        <v>1603</v>
      </c>
      <c r="J325" s="158" t="s">
        <v>1606</v>
      </c>
      <c r="K325" s="112" t="s">
        <v>331</v>
      </c>
      <c r="L325" s="112" t="s">
        <v>22</v>
      </c>
      <c r="M325" s="112" t="s">
        <v>688</v>
      </c>
      <c r="N325" s="112" t="s">
        <v>96</v>
      </c>
      <c r="O325" s="112" t="s">
        <v>8</v>
      </c>
      <c r="P325" s="112" t="s">
        <v>8</v>
      </c>
      <c r="Q325" s="112" t="s">
        <v>368</v>
      </c>
      <c r="R325" s="113">
        <f t="shared" ref="R325" si="102">S325+T325+U325</f>
        <v>1250078</v>
      </c>
      <c r="S325" s="114">
        <v>1250078</v>
      </c>
      <c r="T325" s="115"/>
      <c r="U325" s="115"/>
      <c r="V325" s="116" t="s">
        <v>183</v>
      </c>
      <c r="W325" s="117">
        <f t="shared" si="101"/>
        <v>112.11461883408072</v>
      </c>
      <c r="X325" s="297">
        <f t="shared" si="84"/>
        <v>63</v>
      </c>
      <c r="Y325" s="297">
        <v>28</v>
      </c>
      <c r="Z325" s="298">
        <v>35</v>
      </c>
    </row>
    <row r="326" spans="3:26" s="121" customFormat="1" ht="51.75" customHeight="1" x14ac:dyDescent="0.25">
      <c r="C326" s="121">
        <v>1</v>
      </c>
      <c r="D326" s="120" t="s">
        <v>6</v>
      </c>
      <c r="E326" s="108">
        <f t="shared" si="85"/>
        <v>277</v>
      </c>
      <c r="F326" s="109">
        <v>1046</v>
      </c>
      <c r="G326" s="110">
        <v>156171</v>
      </c>
      <c r="H326" s="111">
        <v>281</v>
      </c>
      <c r="I326" s="158" t="s">
        <v>1718</v>
      </c>
      <c r="J326" s="158" t="s">
        <v>1606</v>
      </c>
      <c r="K326" s="112" t="s">
        <v>331</v>
      </c>
      <c r="L326" s="112" t="s">
        <v>22</v>
      </c>
      <c r="M326" s="112" t="s">
        <v>369</v>
      </c>
      <c r="N326" s="112" t="s">
        <v>25</v>
      </c>
      <c r="O326" s="112" t="s">
        <v>8</v>
      </c>
      <c r="P326" s="112" t="s">
        <v>8</v>
      </c>
      <c r="Q326" s="112" t="s">
        <v>370</v>
      </c>
      <c r="R326" s="113">
        <f t="shared" si="89"/>
        <v>1135336.8899999999</v>
      </c>
      <c r="S326" s="114">
        <v>1135336.8899999999</v>
      </c>
      <c r="T326" s="115"/>
      <c r="U326" s="115"/>
      <c r="V326" s="116" t="s">
        <v>183</v>
      </c>
      <c r="W326" s="117">
        <f t="shared" si="101"/>
        <v>101.82393632286994</v>
      </c>
      <c r="X326" s="297">
        <f t="shared" si="84"/>
        <v>103</v>
      </c>
      <c r="Y326" s="297">
        <v>57</v>
      </c>
      <c r="Z326" s="298">
        <v>46</v>
      </c>
    </row>
    <row r="327" spans="3:26" s="121" customFormat="1" ht="51.75" customHeight="1" x14ac:dyDescent="0.25">
      <c r="C327" s="121">
        <v>1</v>
      </c>
      <c r="D327" s="120" t="s">
        <v>6</v>
      </c>
      <c r="E327" s="108">
        <f t="shared" si="85"/>
        <v>278</v>
      </c>
      <c r="F327" s="109">
        <v>181</v>
      </c>
      <c r="G327" s="110">
        <v>163023</v>
      </c>
      <c r="H327" s="111">
        <v>395</v>
      </c>
      <c r="I327" s="158" t="s">
        <v>1685</v>
      </c>
      <c r="J327" s="158" t="s">
        <v>1606</v>
      </c>
      <c r="K327" s="112" t="s">
        <v>331</v>
      </c>
      <c r="L327" s="112" t="s">
        <v>22</v>
      </c>
      <c r="M327" s="112" t="s">
        <v>371</v>
      </c>
      <c r="N327" s="112" t="s">
        <v>25</v>
      </c>
      <c r="O327" s="112" t="s">
        <v>11</v>
      </c>
      <c r="P327" s="112" t="s">
        <v>8</v>
      </c>
      <c r="Q327" s="112" t="s">
        <v>370</v>
      </c>
      <c r="R327" s="113">
        <f t="shared" ref="R327:R337" si="103">S327+T327+U327</f>
        <v>1046367.07</v>
      </c>
      <c r="S327" s="114">
        <v>1046367.07</v>
      </c>
      <c r="T327" s="115"/>
      <c r="U327" s="115"/>
      <c r="V327" s="116" t="s">
        <v>183</v>
      </c>
      <c r="W327" s="117">
        <f t="shared" si="101"/>
        <v>93.844580269058298</v>
      </c>
      <c r="X327" s="297">
        <f t="shared" si="84"/>
        <v>179</v>
      </c>
      <c r="Y327" s="297">
        <v>91</v>
      </c>
      <c r="Z327" s="298">
        <v>88</v>
      </c>
    </row>
    <row r="328" spans="3:26" s="121" customFormat="1" ht="51.75" customHeight="1" x14ac:dyDescent="0.25">
      <c r="C328" s="121">
        <v>1</v>
      </c>
      <c r="D328" s="120" t="s">
        <v>6</v>
      </c>
      <c r="E328" s="108">
        <f t="shared" si="85"/>
        <v>279</v>
      </c>
      <c r="F328" s="109">
        <v>183</v>
      </c>
      <c r="G328" s="110">
        <v>157721</v>
      </c>
      <c r="H328" s="111">
        <v>314</v>
      </c>
      <c r="I328" s="158" t="s">
        <v>1714</v>
      </c>
      <c r="J328" s="158" t="s">
        <v>1606</v>
      </c>
      <c r="K328" s="112" t="s">
        <v>331</v>
      </c>
      <c r="L328" s="112" t="s">
        <v>22</v>
      </c>
      <c r="M328" s="112" t="s">
        <v>372</v>
      </c>
      <c r="N328" s="112" t="s">
        <v>24</v>
      </c>
      <c r="O328" s="112" t="s">
        <v>8</v>
      </c>
      <c r="P328" s="112" t="s">
        <v>11</v>
      </c>
      <c r="Q328" s="112" t="s">
        <v>373</v>
      </c>
      <c r="R328" s="113">
        <f t="shared" si="103"/>
        <v>600000</v>
      </c>
      <c r="S328" s="114">
        <v>600000</v>
      </c>
      <c r="T328" s="115"/>
      <c r="U328" s="115"/>
      <c r="V328" s="116" t="s">
        <v>183</v>
      </c>
      <c r="W328" s="117">
        <f t="shared" ref="W328:W339" si="104">S328/11150</f>
        <v>53.811659192825111</v>
      </c>
      <c r="X328" s="297">
        <f t="shared" si="84"/>
        <v>137</v>
      </c>
      <c r="Y328" s="297">
        <v>67</v>
      </c>
      <c r="Z328" s="298">
        <v>70</v>
      </c>
    </row>
    <row r="329" spans="3:26" s="121" customFormat="1" ht="51.75" customHeight="1" x14ac:dyDescent="0.25">
      <c r="C329" s="121">
        <v>1</v>
      </c>
      <c r="D329" s="120" t="s">
        <v>6</v>
      </c>
      <c r="E329" s="108">
        <f t="shared" si="85"/>
        <v>280</v>
      </c>
      <c r="F329" s="109">
        <v>1137</v>
      </c>
      <c r="G329" s="110">
        <v>192670</v>
      </c>
      <c r="H329" s="111">
        <v>481</v>
      </c>
      <c r="I329" s="158" t="s">
        <v>1555</v>
      </c>
      <c r="J329" s="158" t="s">
        <v>1606</v>
      </c>
      <c r="K329" s="112" t="s">
        <v>331</v>
      </c>
      <c r="L329" s="112" t="s">
        <v>22</v>
      </c>
      <c r="M329" s="112" t="s">
        <v>673</v>
      </c>
      <c r="N329" s="112" t="s">
        <v>24</v>
      </c>
      <c r="O329" s="112" t="s">
        <v>8</v>
      </c>
      <c r="P329" s="112" t="s">
        <v>11</v>
      </c>
      <c r="Q329" s="112" t="s">
        <v>373</v>
      </c>
      <c r="R329" s="113">
        <f t="shared" ref="R329" si="105">S329+T329+U329</f>
        <v>600000</v>
      </c>
      <c r="S329" s="114">
        <v>600000</v>
      </c>
      <c r="T329" s="115"/>
      <c r="U329" s="115"/>
      <c r="V329" s="116" t="s">
        <v>183</v>
      </c>
      <c r="W329" s="117">
        <f t="shared" ref="W329:W330" si="106">S329/11150</f>
        <v>53.811659192825111</v>
      </c>
      <c r="X329" s="297">
        <f t="shared" si="84"/>
        <v>47</v>
      </c>
      <c r="Y329" s="297">
        <v>26</v>
      </c>
      <c r="Z329" s="298">
        <v>21</v>
      </c>
    </row>
    <row r="330" spans="3:26" s="121" customFormat="1" ht="51.75" customHeight="1" x14ac:dyDescent="0.25">
      <c r="C330" s="121">
        <v>1</v>
      </c>
      <c r="D330" s="120" t="s">
        <v>6</v>
      </c>
      <c r="E330" s="108">
        <f t="shared" si="85"/>
        <v>281</v>
      </c>
      <c r="F330" s="109">
        <v>230</v>
      </c>
      <c r="G330" s="110">
        <v>173720</v>
      </c>
      <c r="H330" s="111">
        <v>411</v>
      </c>
      <c r="I330" s="158" t="s">
        <v>1655</v>
      </c>
      <c r="J330" s="158" t="s">
        <v>1606</v>
      </c>
      <c r="K330" s="112" t="s">
        <v>331</v>
      </c>
      <c r="L330" s="138" t="s">
        <v>22</v>
      </c>
      <c r="M330" s="112" t="s">
        <v>613</v>
      </c>
      <c r="N330" s="112" t="s">
        <v>29</v>
      </c>
      <c r="O330" s="112" t="s">
        <v>8</v>
      </c>
      <c r="P330" s="112" t="s">
        <v>11</v>
      </c>
      <c r="Q330" s="112" t="s">
        <v>307</v>
      </c>
      <c r="R330" s="113">
        <f t="shared" si="103"/>
        <v>800000</v>
      </c>
      <c r="S330" s="114">
        <v>800000</v>
      </c>
      <c r="T330" s="115"/>
      <c r="U330" s="115"/>
      <c r="V330" s="116" t="s">
        <v>183</v>
      </c>
      <c r="W330" s="117">
        <f t="shared" si="106"/>
        <v>71.74887892376681</v>
      </c>
      <c r="X330" s="297">
        <f t="shared" si="84"/>
        <v>79</v>
      </c>
      <c r="Y330" s="297">
        <v>43</v>
      </c>
      <c r="Z330" s="298">
        <v>36</v>
      </c>
    </row>
    <row r="331" spans="3:26" s="121" customFormat="1" ht="51.75" customHeight="1" x14ac:dyDescent="0.25">
      <c r="C331" s="121">
        <v>1</v>
      </c>
      <c r="D331" s="120" t="s">
        <v>6</v>
      </c>
      <c r="E331" s="108">
        <f t="shared" si="85"/>
        <v>282</v>
      </c>
      <c r="F331" s="109">
        <v>26</v>
      </c>
      <c r="G331" s="110">
        <v>119914</v>
      </c>
      <c r="H331" s="111">
        <v>248</v>
      </c>
      <c r="I331" s="158" t="s">
        <v>1362</v>
      </c>
      <c r="J331" s="158" t="s">
        <v>1606</v>
      </c>
      <c r="K331" s="112" t="s">
        <v>331</v>
      </c>
      <c r="L331" s="112" t="s">
        <v>22</v>
      </c>
      <c r="M331" s="112" t="s">
        <v>374</v>
      </c>
      <c r="N331" s="112" t="s">
        <v>25</v>
      </c>
      <c r="O331" s="112" t="s">
        <v>8</v>
      </c>
      <c r="P331" s="112" t="s">
        <v>8</v>
      </c>
      <c r="Q331" s="112" t="s">
        <v>32</v>
      </c>
      <c r="R331" s="113">
        <f t="shared" si="103"/>
        <v>350000</v>
      </c>
      <c r="S331" s="114">
        <v>350000</v>
      </c>
      <c r="T331" s="115"/>
      <c r="U331" s="115"/>
      <c r="V331" s="116" t="s">
        <v>183</v>
      </c>
      <c r="W331" s="117">
        <f t="shared" si="104"/>
        <v>31.390134529147982</v>
      </c>
      <c r="X331" s="297">
        <f t="shared" si="84"/>
        <v>44</v>
      </c>
      <c r="Y331" s="297">
        <v>30</v>
      </c>
      <c r="Z331" s="298">
        <v>14</v>
      </c>
    </row>
    <row r="332" spans="3:26" s="121" customFormat="1" ht="51.75" customHeight="1" x14ac:dyDescent="0.25">
      <c r="C332" s="121">
        <v>1</v>
      </c>
      <c r="D332" s="120" t="s">
        <v>6</v>
      </c>
      <c r="E332" s="108">
        <f t="shared" si="85"/>
        <v>283</v>
      </c>
      <c r="F332" s="109">
        <v>1160</v>
      </c>
      <c r="G332" s="110">
        <v>210818</v>
      </c>
      <c r="H332" s="111">
        <v>614</v>
      </c>
      <c r="I332" s="158" t="s">
        <v>1604</v>
      </c>
      <c r="J332" s="158" t="s">
        <v>1606</v>
      </c>
      <c r="K332" s="112" t="s">
        <v>331</v>
      </c>
      <c r="L332" s="112" t="s">
        <v>22</v>
      </c>
      <c r="M332" s="112" t="s">
        <v>922</v>
      </c>
      <c r="N332" s="112" t="s">
        <v>25</v>
      </c>
      <c r="O332" s="112" t="s">
        <v>8</v>
      </c>
      <c r="P332" s="112" t="s">
        <v>11</v>
      </c>
      <c r="Q332" s="112" t="s">
        <v>923</v>
      </c>
      <c r="R332" s="113">
        <f t="shared" si="103"/>
        <v>1000000</v>
      </c>
      <c r="S332" s="114">
        <v>1000000</v>
      </c>
      <c r="T332" s="115"/>
      <c r="U332" s="115"/>
      <c r="V332" s="116" t="s">
        <v>183</v>
      </c>
      <c r="W332" s="117">
        <f t="shared" si="104"/>
        <v>89.686098654708516</v>
      </c>
      <c r="X332" s="297">
        <f t="shared" si="84"/>
        <v>62</v>
      </c>
      <c r="Y332" s="297">
        <v>33</v>
      </c>
      <c r="Z332" s="298">
        <v>29</v>
      </c>
    </row>
    <row r="333" spans="3:26" s="121" customFormat="1" ht="51.75" customHeight="1" x14ac:dyDescent="0.25">
      <c r="C333" s="121">
        <v>1</v>
      </c>
      <c r="D333" s="120" t="s">
        <v>6</v>
      </c>
      <c r="E333" s="108">
        <f t="shared" si="85"/>
        <v>284</v>
      </c>
      <c r="F333" s="109">
        <v>1154</v>
      </c>
      <c r="G333" s="110">
        <v>255451</v>
      </c>
      <c r="H333" s="111"/>
      <c r="I333" s="158" t="s">
        <v>1746</v>
      </c>
      <c r="J333" s="158" t="s">
        <v>1606</v>
      </c>
      <c r="K333" s="112" t="s">
        <v>331</v>
      </c>
      <c r="L333" s="112" t="s">
        <v>22</v>
      </c>
      <c r="M333" s="112" t="s">
        <v>848</v>
      </c>
      <c r="N333" s="112" t="s">
        <v>96</v>
      </c>
      <c r="O333" s="112" t="s">
        <v>8</v>
      </c>
      <c r="P333" s="112" t="s">
        <v>11</v>
      </c>
      <c r="Q333" s="112" t="s">
        <v>274</v>
      </c>
      <c r="R333" s="113">
        <f t="shared" si="103"/>
        <v>1000000</v>
      </c>
      <c r="S333" s="114">
        <v>1000000</v>
      </c>
      <c r="T333" s="115"/>
      <c r="U333" s="115"/>
      <c r="V333" s="116" t="s">
        <v>183</v>
      </c>
      <c r="W333" s="117">
        <f t="shared" si="104"/>
        <v>89.686098654708516</v>
      </c>
      <c r="X333" s="297">
        <f t="shared" si="84"/>
        <v>52</v>
      </c>
      <c r="Y333" s="297">
        <v>28</v>
      </c>
      <c r="Z333" s="298">
        <v>24</v>
      </c>
    </row>
    <row r="334" spans="3:26" s="121" customFormat="1" ht="51.75" customHeight="1" x14ac:dyDescent="0.25">
      <c r="C334" s="121">
        <v>1</v>
      </c>
      <c r="D334" s="120" t="s">
        <v>6</v>
      </c>
      <c r="E334" s="108">
        <f t="shared" si="85"/>
        <v>285</v>
      </c>
      <c r="F334" s="109">
        <v>1101</v>
      </c>
      <c r="G334" s="110">
        <v>173600</v>
      </c>
      <c r="H334" s="111">
        <v>408</v>
      </c>
      <c r="I334" s="158" t="s">
        <v>1646</v>
      </c>
      <c r="J334" s="158" t="s">
        <v>1606</v>
      </c>
      <c r="K334" s="112" t="s">
        <v>331</v>
      </c>
      <c r="L334" s="112" t="s">
        <v>22</v>
      </c>
      <c r="M334" s="112" t="s">
        <v>610</v>
      </c>
      <c r="N334" s="112" t="s">
        <v>111</v>
      </c>
      <c r="O334" s="112" t="s">
        <v>8</v>
      </c>
      <c r="P334" s="112" t="s">
        <v>8</v>
      </c>
      <c r="Q334" s="112" t="s">
        <v>611</v>
      </c>
      <c r="R334" s="113">
        <f t="shared" si="103"/>
        <v>973000</v>
      </c>
      <c r="S334" s="114">
        <v>973000</v>
      </c>
      <c r="T334" s="115"/>
      <c r="U334" s="115"/>
      <c r="V334" s="116" t="s">
        <v>183</v>
      </c>
      <c r="W334" s="117">
        <f t="shared" si="104"/>
        <v>87.264573991031384</v>
      </c>
      <c r="X334" s="297">
        <f t="shared" si="84"/>
        <v>77</v>
      </c>
      <c r="Y334" s="297">
        <v>44</v>
      </c>
      <c r="Z334" s="298">
        <v>33</v>
      </c>
    </row>
    <row r="335" spans="3:26" s="121" customFormat="1" ht="51.75" customHeight="1" x14ac:dyDescent="0.25">
      <c r="C335" s="121">
        <v>1</v>
      </c>
      <c r="D335" s="120" t="s">
        <v>6</v>
      </c>
      <c r="E335" s="108">
        <f t="shared" si="85"/>
        <v>286</v>
      </c>
      <c r="F335" s="109">
        <v>188</v>
      </c>
      <c r="G335" s="110">
        <v>162108</v>
      </c>
      <c r="H335" s="111">
        <v>382</v>
      </c>
      <c r="I335" s="158" t="s">
        <v>1682</v>
      </c>
      <c r="J335" s="158" t="s">
        <v>1606</v>
      </c>
      <c r="K335" s="112" t="s">
        <v>331</v>
      </c>
      <c r="L335" s="112" t="s">
        <v>22</v>
      </c>
      <c r="M335" s="112" t="s">
        <v>375</v>
      </c>
      <c r="N335" s="112" t="s">
        <v>96</v>
      </c>
      <c r="O335" s="112" t="s">
        <v>8</v>
      </c>
      <c r="P335" s="112" t="s">
        <v>8</v>
      </c>
      <c r="Q335" s="112" t="s">
        <v>376</v>
      </c>
      <c r="R335" s="113">
        <f t="shared" si="103"/>
        <v>1011234.95</v>
      </c>
      <c r="S335" s="114">
        <v>1011234.95</v>
      </c>
      <c r="T335" s="115"/>
      <c r="U335" s="115"/>
      <c r="V335" s="116" t="s">
        <v>183</v>
      </c>
      <c r="W335" s="117">
        <f>S335/10115</f>
        <v>99.973796342066237</v>
      </c>
      <c r="X335" s="297">
        <f t="shared" si="84"/>
        <v>62</v>
      </c>
      <c r="Y335" s="297">
        <v>29</v>
      </c>
      <c r="Z335" s="298">
        <v>33</v>
      </c>
    </row>
    <row r="336" spans="3:26" s="121" customFormat="1" ht="51.75" customHeight="1" x14ac:dyDescent="0.25">
      <c r="C336" s="121">
        <v>1</v>
      </c>
      <c r="D336" s="120" t="s">
        <v>6</v>
      </c>
      <c r="E336" s="108">
        <f t="shared" si="85"/>
        <v>287</v>
      </c>
      <c r="F336" s="109">
        <v>1066</v>
      </c>
      <c r="G336" s="110">
        <v>158882</v>
      </c>
      <c r="H336" s="111">
        <v>355</v>
      </c>
      <c r="I336" s="158" t="s">
        <v>1678</v>
      </c>
      <c r="J336" s="158" t="s">
        <v>1606</v>
      </c>
      <c r="K336" s="112" t="s">
        <v>331</v>
      </c>
      <c r="L336" s="112" t="s">
        <v>22</v>
      </c>
      <c r="M336" s="112" t="s">
        <v>377</v>
      </c>
      <c r="N336" s="112" t="s">
        <v>29</v>
      </c>
      <c r="O336" s="112" t="s">
        <v>8</v>
      </c>
      <c r="P336" s="112" t="s">
        <v>8</v>
      </c>
      <c r="Q336" s="112" t="s">
        <v>378</v>
      </c>
      <c r="R336" s="113">
        <f t="shared" si="103"/>
        <v>1045000</v>
      </c>
      <c r="S336" s="114">
        <v>1045000</v>
      </c>
      <c r="T336" s="115"/>
      <c r="U336" s="115"/>
      <c r="V336" s="116" t="s">
        <v>183</v>
      </c>
      <c r="W336" s="117">
        <f t="shared" si="104"/>
        <v>93.721973094170409</v>
      </c>
      <c r="X336" s="297">
        <f t="shared" si="84"/>
        <v>39</v>
      </c>
      <c r="Y336" s="297">
        <v>22</v>
      </c>
      <c r="Z336" s="298">
        <v>17</v>
      </c>
    </row>
    <row r="337" spans="3:26" s="121" customFormat="1" ht="51.75" customHeight="1" x14ac:dyDescent="0.25">
      <c r="C337" s="121">
        <v>1</v>
      </c>
      <c r="D337" s="120" t="s">
        <v>6</v>
      </c>
      <c r="E337" s="108">
        <f t="shared" si="85"/>
        <v>288</v>
      </c>
      <c r="F337" s="109">
        <v>193</v>
      </c>
      <c r="G337" s="110">
        <v>180952</v>
      </c>
      <c r="H337" s="111">
        <v>435</v>
      </c>
      <c r="I337" s="158" t="s">
        <v>1452</v>
      </c>
      <c r="J337" s="158" t="s">
        <v>1606</v>
      </c>
      <c r="K337" s="112" t="s">
        <v>331</v>
      </c>
      <c r="L337" s="112" t="s">
        <v>22</v>
      </c>
      <c r="M337" s="112" t="s">
        <v>629</v>
      </c>
      <c r="N337" s="112" t="s">
        <v>26</v>
      </c>
      <c r="O337" s="112" t="s">
        <v>8</v>
      </c>
      <c r="P337" s="112" t="s">
        <v>8</v>
      </c>
      <c r="Q337" s="112" t="s">
        <v>145</v>
      </c>
      <c r="R337" s="113">
        <f t="shared" si="103"/>
        <v>957890</v>
      </c>
      <c r="S337" s="114">
        <v>957890</v>
      </c>
      <c r="T337" s="115"/>
      <c r="U337" s="115"/>
      <c r="V337" s="116" t="s">
        <v>183</v>
      </c>
      <c r="W337" s="117">
        <f>S337/10115</f>
        <v>94.699950568462683</v>
      </c>
      <c r="X337" s="297">
        <f t="shared" ref="X337:X400" si="107">+Y337+Z337</f>
        <v>349</v>
      </c>
      <c r="Y337" s="297">
        <v>181</v>
      </c>
      <c r="Z337" s="298">
        <v>168</v>
      </c>
    </row>
    <row r="338" spans="3:26" s="121" customFormat="1" ht="51.75" customHeight="1" x14ac:dyDescent="0.25">
      <c r="C338" s="121">
        <v>1</v>
      </c>
      <c r="D338" s="120" t="s">
        <v>6</v>
      </c>
      <c r="E338" s="108">
        <f t="shared" ref="E338:E401" si="108">E337+1</f>
        <v>289</v>
      </c>
      <c r="F338" s="109">
        <v>382</v>
      </c>
      <c r="G338" s="156">
        <v>63782</v>
      </c>
      <c r="H338" s="137">
        <v>2</v>
      </c>
      <c r="I338" s="167" t="s">
        <v>1427</v>
      </c>
      <c r="J338" s="158" t="s">
        <v>1606</v>
      </c>
      <c r="K338" s="112" t="s">
        <v>331</v>
      </c>
      <c r="L338" s="112" t="s">
        <v>22</v>
      </c>
      <c r="M338" s="112" t="s">
        <v>815</v>
      </c>
      <c r="N338" s="112" t="s">
        <v>26</v>
      </c>
      <c r="O338" s="112" t="s">
        <v>8</v>
      </c>
      <c r="P338" s="112" t="s">
        <v>8</v>
      </c>
      <c r="Q338" s="112" t="s">
        <v>379</v>
      </c>
      <c r="R338" s="113">
        <f t="shared" si="89"/>
        <v>350000</v>
      </c>
      <c r="S338" s="114">
        <v>350000</v>
      </c>
      <c r="T338" s="115"/>
      <c r="U338" s="115"/>
      <c r="V338" s="116" t="s">
        <v>183</v>
      </c>
      <c r="W338" s="117">
        <f t="shared" si="104"/>
        <v>31.390134529147982</v>
      </c>
      <c r="X338" s="297">
        <f t="shared" si="107"/>
        <v>242</v>
      </c>
      <c r="Y338" s="297">
        <v>124</v>
      </c>
      <c r="Z338" s="298">
        <v>118</v>
      </c>
    </row>
    <row r="339" spans="3:26" s="121" customFormat="1" ht="51.75" customHeight="1" x14ac:dyDescent="0.25">
      <c r="C339" s="121">
        <v>1</v>
      </c>
      <c r="D339" s="120" t="s">
        <v>6</v>
      </c>
      <c r="E339" s="108">
        <f t="shared" si="108"/>
        <v>290</v>
      </c>
      <c r="F339" s="109">
        <v>1047</v>
      </c>
      <c r="G339" s="110">
        <v>182721</v>
      </c>
      <c r="H339" s="111">
        <v>442</v>
      </c>
      <c r="I339" s="158" t="s">
        <v>1501</v>
      </c>
      <c r="J339" s="158" t="s">
        <v>1606</v>
      </c>
      <c r="K339" s="112" t="s">
        <v>331</v>
      </c>
      <c r="L339" s="112" t="s">
        <v>22</v>
      </c>
      <c r="M339" s="112" t="s">
        <v>380</v>
      </c>
      <c r="N339" s="112" t="s">
        <v>29</v>
      </c>
      <c r="O339" s="112" t="s">
        <v>8</v>
      </c>
      <c r="P339" s="112" t="s">
        <v>8</v>
      </c>
      <c r="Q339" s="112" t="s">
        <v>381</v>
      </c>
      <c r="R339" s="113">
        <f t="shared" si="89"/>
        <v>500000</v>
      </c>
      <c r="S339" s="114">
        <v>500000</v>
      </c>
      <c r="T339" s="115"/>
      <c r="U339" s="115"/>
      <c r="V339" s="116" t="s">
        <v>183</v>
      </c>
      <c r="W339" s="117">
        <f t="shared" si="104"/>
        <v>44.843049327354258</v>
      </c>
      <c r="X339" s="297">
        <f t="shared" si="107"/>
        <v>38</v>
      </c>
      <c r="Y339" s="297">
        <v>20</v>
      </c>
      <c r="Z339" s="298">
        <v>18</v>
      </c>
    </row>
    <row r="340" spans="3:26" s="121" customFormat="1" ht="51.75" customHeight="1" x14ac:dyDescent="0.25">
      <c r="C340" s="121">
        <v>1</v>
      </c>
      <c r="D340" s="120" t="s">
        <v>6</v>
      </c>
      <c r="E340" s="108">
        <f t="shared" si="108"/>
        <v>291</v>
      </c>
      <c r="F340" s="109">
        <v>1067</v>
      </c>
      <c r="G340" s="110">
        <v>158896</v>
      </c>
      <c r="H340" s="111">
        <v>356</v>
      </c>
      <c r="I340" s="158" t="s">
        <v>1613</v>
      </c>
      <c r="J340" s="158" t="s">
        <v>1606</v>
      </c>
      <c r="K340" s="112" t="s">
        <v>331</v>
      </c>
      <c r="L340" s="112" t="s">
        <v>22</v>
      </c>
      <c r="M340" s="112" t="s">
        <v>382</v>
      </c>
      <c r="N340" s="112" t="s">
        <v>29</v>
      </c>
      <c r="O340" s="112" t="s">
        <v>8</v>
      </c>
      <c r="P340" s="112" t="s">
        <v>8</v>
      </c>
      <c r="Q340" s="112" t="s">
        <v>381</v>
      </c>
      <c r="R340" s="113">
        <f t="shared" si="89"/>
        <v>1050000</v>
      </c>
      <c r="S340" s="114">
        <v>1050000</v>
      </c>
      <c r="T340" s="115"/>
      <c r="U340" s="115"/>
      <c r="V340" s="116" t="s">
        <v>183</v>
      </c>
      <c r="W340" s="117">
        <f t="shared" ref="W340:W356" si="109">S340/11150</f>
        <v>94.170403587443943</v>
      </c>
      <c r="X340" s="297">
        <f t="shared" si="107"/>
        <v>68</v>
      </c>
      <c r="Y340" s="297">
        <v>33</v>
      </c>
      <c r="Z340" s="298">
        <v>35</v>
      </c>
    </row>
    <row r="341" spans="3:26" s="121" customFormat="1" ht="51.75" customHeight="1" x14ac:dyDescent="0.25">
      <c r="C341" s="121">
        <v>1</v>
      </c>
      <c r="D341" s="120" t="s">
        <v>6</v>
      </c>
      <c r="E341" s="108">
        <f t="shared" si="108"/>
        <v>292</v>
      </c>
      <c r="F341" s="109">
        <v>1138</v>
      </c>
      <c r="G341" s="110">
        <v>210240</v>
      </c>
      <c r="H341" s="111">
        <v>610</v>
      </c>
      <c r="I341" s="158" t="s">
        <v>1550</v>
      </c>
      <c r="J341" s="158" t="s">
        <v>1606</v>
      </c>
      <c r="K341" s="112" t="s">
        <v>331</v>
      </c>
      <c r="L341" s="112" t="s">
        <v>22</v>
      </c>
      <c r="M341" s="112" t="s">
        <v>665</v>
      </c>
      <c r="N341" s="112" t="s">
        <v>29</v>
      </c>
      <c r="O341" s="112" t="s">
        <v>8</v>
      </c>
      <c r="P341" s="112" t="s">
        <v>8</v>
      </c>
      <c r="Q341" s="112" t="s">
        <v>381</v>
      </c>
      <c r="R341" s="113">
        <f t="shared" ref="R341" si="110">S341+T341+U341</f>
        <v>800000</v>
      </c>
      <c r="S341" s="114">
        <v>800000</v>
      </c>
      <c r="T341" s="115"/>
      <c r="U341" s="115"/>
      <c r="V341" s="116" t="s">
        <v>183</v>
      </c>
      <c r="W341" s="117">
        <f t="shared" si="109"/>
        <v>71.74887892376681</v>
      </c>
      <c r="X341" s="297">
        <f t="shared" si="107"/>
        <v>50</v>
      </c>
      <c r="Y341" s="297">
        <v>22</v>
      </c>
      <c r="Z341" s="298">
        <v>28</v>
      </c>
    </row>
    <row r="342" spans="3:26" s="121" customFormat="1" ht="51.75" customHeight="1" x14ac:dyDescent="0.25">
      <c r="C342" s="121">
        <v>1</v>
      </c>
      <c r="D342" s="120" t="s">
        <v>6</v>
      </c>
      <c r="E342" s="108">
        <f t="shared" si="108"/>
        <v>293</v>
      </c>
      <c r="F342" s="109">
        <v>1048</v>
      </c>
      <c r="G342" s="110">
        <v>250033</v>
      </c>
      <c r="H342" s="111"/>
      <c r="I342" s="158" t="s">
        <v>1761</v>
      </c>
      <c r="J342" s="158" t="s">
        <v>1606</v>
      </c>
      <c r="K342" s="112" t="s">
        <v>331</v>
      </c>
      <c r="L342" s="112" t="s">
        <v>22</v>
      </c>
      <c r="M342" s="112" t="s">
        <v>1216</v>
      </c>
      <c r="N342" s="112" t="s">
        <v>29</v>
      </c>
      <c r="O342" s="112" t="s">
        <v>8</v>
      </c>
      <c r="P342" s="112" t="s">
        <v>8</v>
      </c>
      <c r="Q342" s="112" t="s">
        <v>189</v>
      </c>
      <c r="R342" s="113">
        <f t="shared" si="89"/>
        <v>1000000</v>
      </c>
      <c r="S342" s="114">
        <v>1000000</v>
      </c>
      <c r="T342" s="115"/>
      <c r="U342" s="115"/>
      <c r="V342" s="116" t="s">
        <v>183</v>
      </c>
      <c r="W342" s="117">
        <f t="shared" si="109"/>
        <v>89.686098654708516</v>
      </c>
      <c r="X342" s="297">
        <f t="shared" si="107"/>
        <v>17</v>
      </c>
      <c r="Y342" s="297">
        <v>8</v>
      </c>
      <c r="Z342" s="298">
        <v>9</v>
      </c>
    </row>
    <row r="343" spans="3:26" s="121" customFormat="1" ht="51.75" customHeight="1" x14ac:dyDescent="0.25">
      <c r="C343" s="121">
        <v>1</v>
      </c>
      <c r="D343" s="120" t="s">
        <v>6</v>
      </c>
      <c r="E343" s="108">
        <f t="shared" si="108"/>
        <v>294</v>
      </c>
      <c r="F343" s="109">
        <v>1068</v>
      </c>
      <c r="G343" s="110">
        <v>158909</v>
      </c>
      <c r="H343" s="111">
        <v>359</v>
      </c>
      <c r="I343" s="158" t="s">
        <v>1616</v>
      </c>
      <c r="J343" s="158" t="s">
        <v>1606</v>
      </c>
      <c r="K343" s="112" t="s">
        <v>331</v>
      </c>
      <c r="L343" s="112" t="s">
        <v>22</v>
      </c>
      <c r="M343" s="112" t="s">
        <v>383</v>
      </c>
      <c r="N343" s="112" t="s">
        <v>24</v>
      </c>
      <c r="O343" s="112" t="s">
        <v>8</v>
      </c>
      <c r="P343" s="112" t="s">
        <v>11</v>
      </c>
      <c r="Q343" s="112" t="s">
        <v>384</v>
      </c>
      <c r="R343" s="113">
        <f t="shared" si="89"/>
        <v>1400000</v>
      </c>
      <c r="S343" s="114">
        <v>1400000</v>
      </c>
      <c r="T343" s="115"/>
      <c r="U343" s="115"/>
      <c r="V343" s="116" t="s">
        <v>183</v>
      </c>
      <c r="W343" s="117">
        <f t="shared" si="109"/>
        <v>125.56053811659193</v>
      </c>
      <c r="X343" s="297">
        <f t="shared" si="107"/>
        <v>174</v>
      </c>
      <c r="Y343" s="297">
        <v>90</v>
      </c>
      <c r="Z343" s="298">
        <v>84</v>
      </c>
    </row>
    <row r="344" spans="3:26" s="121" customFormat="1" ht="51.75" customHeight="1" x14ac:dyDescent="0.25">
      <c r="C344" s="121">
        <v>1</v>
      </c>
      <c r="D344" s="120" t="s">
        <v>6</v>
      </c>
      <c r="E344" s="108">
        <f t="shared" si="108"/>
        <v>295</v>
      </c>
      <c r="F344" s="109">
        <v>194</v>
      </c>
      <c r="G344" s="110">
        <v>176382</v>
      </c>
      <c r="H344" s="111">
        <v>425</v>
      </c>
      <c r="I344" s="158" t="s">
        <v>1659</v>
      </c>
      <c r="J344" s="158" t="s">
        <v>1606</v>
      </c>
      <c r="K344" s="112" t="s">
        <v>331</v>
      </c>
      <c r="L344" s="112" t="s">
        <v>22</v>
      </c>
      <c r="M344" s="112" t="s">
        <v>920</v>
      </c>
      <c r="N344" s="112" t="s">
        <v>96</v>
      </c>
      <c r="O344" s="112" t="s">
        <v>11</v>
      </c>
      <c r="P344" s="112" t="s">
        <v>8</v>
      </c>
      <c r="Q344" s="112" t="s">
        <v>150</v>
      </c>
      <c r="R344" s="113">
        <f>S344+T344+U344</f>
        <v>1097176.3</v>
      </c>
      <c r="S344" s="114">
        <v>1097176.3</v>
      </c>
      <c r="T344" s="115"/>
      <c r="U344" s="115"/>
      <c r="V344" s="116" t="s">
        <v>183</v>
      </c>
      <c r="W344" s="117">
        <f t="shared" si="109"/>
        <v>98.401461883408075</v>
      </c>
      <c r="X344" s="297">
        <f t="shared" si="107"/>
        <v>21</v>
      </c>
      <c r="Y344" s="297">
        <v>16</v>
      </c>
      <c r="Z344" s="298">
        <v>5</v>
      </c>
    </row>
    <row r="345" spans="3:26" s="121" customFormat="1" ht="51.75" customHeight="1" x14ac:dyDescent="0.25">
      <c r="C345" s="121">
        <v>1</v>
      </c>
      <c r="D345" s="120" t="s">
        <v>6</v>
      </c>
      <c r="E345" s="108">
        <f t="shared" si="108"/>
        <v>296</v>
      </c>
      <c r="F345" s="109">
        <v>1139</v>
      </c>
      <c r="G345" s="110">
        <v>193295</v>
      </c>
      <c r="H345" s="111">
        <v>490</v>
      </c>
      <c r="I345" s="158" t="s">
        <v>1599</v>
      </c>
      <c r="J345" s="158" t="s">
        <v>1606</v>
      </c>
      <c r="K345" s="112" t="s">
        <v>331</v>
      </c>
      <c r="L345" s="112" t="s">
        <v>22</v>
      </c>
      <c r="M345" s="112" t="s">
        <v>690</v>
      </c>
      <c r="N345" s="112" t="s">
        <v>96</v>
      </c>
      <c r="O345" s="112" t="s">
        <v>8</v>
      </c>
      <c r="P345" s="112" t="s">
        <v>8</v>
      </c>
      <c r="Q345" s="112" t="s">
        <v>691</v>
      </c>
      <c r="R345" s="113">
        <f t="shared" ref="R345:R346" si="111">S345+T345+U345</f>
        <v>1000000</v>
      </c>
      <c r="S345" s="114">
        <v>1000000</v>
      </c>
      <c r="T345" s="115"/>
      <c r="U345" s="115"/>
      <c r="V345" s="116" t="s">
        <v>183</v>
      </c>
      <c r="W345" s="117">
        <f t="shared" si="109"/>
        <v>89.686098654708516</v>
      </c>
      <c r="X345" s="297">
        <f t="shared" si="107"/>
        <v>103</v>
      </c>
      <c r="Y345" s="297">
        <v>53</v>
      </c>
      <c r="Z345" s="298">
        <v>50</v>
      </c>
    </row>
    <row r="346" spans="3:26" s="121" customFormat="1" ht="51.75" customHeight="1" x14ac:dyDescent="0.25">
      <c r="C346" s="121">
        <v>1</v>
      </c>
      <c r="D346" s="120" t="s">
        <v>6</v>
      </c>
      <c r="E346" s="108">
        <f t="shared" si="108"/>
        <v>297</v>
      </c>
      <c r="F346" s="109">
        <v>383</v>
      </c>
      <c r="G346" s="139">
        <v>222849</v>
      </c>
      <c r="H346" s="111"/>
      <c r="I346" s="158" t="s">
        <v>1766</v>
      </c>
      <c r="J346" s="158" t="s">
        <v>1606</v>
      </c>
      <c r="K346" s="112" t="s">
        <v>331</v>
      </c>
      <c r="L346" s="112" t="s">
        <v>22</v>
      </c>
      <c r="M346" s="112" t="s">
        <v>852</v>
      </c>
      <c r="N346" s="112" t="s">
        <v>29</v>
      </c>
      <c r="O346" s="112" t="s">
        <v>8</v>
      </c>
      <c r="P346" s="112" t="s">
        <v>8</v>
      </c>
      <c r="Q346" s="112" t="s">
        <v>853</v>
      </c>
      <c r="R346" s="113">
        <f t="shared" si="111"/>
        <v>850000</v>
      </c>
      <c r="S346" s="114">
        <v>850000</v>
      </c>
      <c r="T346" s="115"/>
      <c r="U346" s="115"/>
      <c r="V346" s="116" t="s">
        <v>183</v>
      </c>
      <c r="W346" s="117">
        <f t="shared" si="109"/>
        <v>76.233183856502237</v>
      </c>
      <c r="X346" s="297">
        <f t="shared" si="107"/>
        <v>132</v>
      </c>
      <c r="Y346" s="297">
        <v>76</v>
      </c>
      <c r="Z346" s="298">
        <v>56</v>
      </c>
    </row>
    <row r="347" spans="3:26" s="121" customFormat="1" ht="61.5" customHeight="1" x14ac:dyDescent="0.25">
      <c r="C347" s="121">
        <v>1</v>
      </c>
      <c r="D347" s="120" t="s">
        <v>6</v>
      </c>
      <c r="E347" s="108">
        <f t="shared" si="108"/>
        <v>298</v>
      </c>
      <c r="F347" s="109">
        <v>1035</v>
      </c>
      <c r="G347" s="110">
        <v>120043</v>
      </c>
      <c r="H347" s="111">
        <v>253</v>
      </c>
      <c r="I347" s="158" t="s">
        <v>1365</v>
      </c>
      <c r="J347" s="158" t="s">
        <v>1606</v>
      </c>
      <c r="K347" s="112" t="s">
        <v>331</v>
      </c>
      <c r="L347" s="112" t="s">
        <v>22</v>
      </c>
      <c r="M347" s="112" t="s">
        <v>386</v>
      </c>
      <c r="N347" s="112" t="s">
        <v>111</v>
      </c>
      <c r="O347" s="112" t="s">
        <v>8</v>
      </c>
      <c r="P347" s="112" t="s">
        <v>8</v>
      </c>
      <c r="Q347" s="112" t="s">
        <v>385</v>
      </c>
      <c r="R347" s="113">
        <f t="shared" si="89"/>
        <v>1000000</v>
      </c>
      <c r="S347" s="114">
        <v>1000000</v>
      </c>
      <c r="T347" s="115"/>
      <c r="U347" s="115"/>
      <c r="V347" s="116" t="s">
        <v>183</v>
      </c>
      <c r="W347" s="117">
        <f t="shared" si="109"/>
        <v>89.686098654708516</v>
      </c>
      <c r="X347" s="297">
        <f t="shared" si="107"/>
        <v>151</v>
      </c>
      <c r="Y347" s="297">
        <v>79</v>
      </c>
      <c r="Z347" s="298">
        <v>72</v>
      </c>
    </row>
    <row r="348" spans="3:26" s="121" customFormat="1" ht="51.75" customHeight="1" x14ac:dyDescent="0.25">
      <c r="C348" s="121">
        <v>1</v>
      </c>
      <c r="D348" s="120" t="s">
        <v>6</v>
      </c>
      <c r="E348" s="108">
        <f t="shared" si="108"/>
        <v>299</v>
      </c>
      <c r="F348" s="109">
        <v>196</v>
      </c>
      <c r="G348" s="110">
        <v>158845</v>
      </c>
      <c r="H348" s="111">
        <v>345</v>
      </c>
      <c r="I348" s="158" t="s">
        <v>1671</v>
      </c>
      <c r="J348" s="158" t="s">
        <v>1606</v>
      </c>
      <c r="K348" s="112" t="s">
        <v>331</v>
      </c>
      <c r="L348" s="112" t="s">
        <v>22</v>
      </c>
      <c r="M348" s="112" t="s">
        <v>387</v>
      </c>
      <c r="N348" s="112" t="s">
        <v>29</v>
      </c>
      <c r="O348" s="112" t="s">
        <v>8</v>
      </c>
      <c r="P348" s="112" t="s">
        <v>8</v>
      </c>
      <c r="Q348" s="112" t="s">
        <v>388</v>
      </c>
      <c r="R348" s="113">
        <f t="shared" si="89"/>
        <v>899850.2</v>
      </c>
      <c r="S348" s="114">
        <v>899850.2</v>
      </c>
      <c r="T348" s="115"/>
      <c r="U348" s="115"/>
      <c r="V348" s="116" t="s">
        <v>183</v>
      </c>
      <c r="W348" s="117">
        <f t="shared" si="109"/>
        <v>80.704053811659193</v>
      </c>
      <c r="X348" s="297">
        <f t="shared" si="107"/>
        <v>37</v>
      </c>
      <c r="Y348" s="297">
        <v>18</v>
      </c>
      <c r="Z348" s="298">
        <v>19</v>
      </c>
    </row>
    <row r="349" spans="3:26" s="121" customFormat="1" ht="51.75" customHeight="1" x14ac:dyDescent="0.25">
      <c r="C349" s="121">
        <v>1</v>
      </c>
      <c r="D349" s="120" t="s">
        <v>6</v>
      </c>
      <c r="E349" s="108">
        <f t="shared" si="108"/>
        <v>300</v>
      </c>
      <c r="F349" s="109">
        <v>1102</v>
      </c>
      <c r="G349" s="110">
        <v>172281</v>
      </c>
      <c r="H349" s="111">
        <v>400</v>
      </c>
      <c r="I349" s="158" t="s">
        <v>1653</v>
      </c>
      <c r="J349" s="158" t="s">
        <v>1606</v>
      </c>
      <c r="K349" s="112" t="s">
        <v>331</v>
      </c>
      <c r="L349" s="112" t="s">
        <v>22</v>
      </c>
      <c r="M349" s="112" t="s">
        <v>615</v>
      </c>
      <c r="N349" s="112" t="s">
        <v>96</v>
      </c>
      <c r="O349" s="112" t="s">
        <v>11</v>
      </c>
      <c r="P349" s="112" t="s">
        <v>8</v>
      </c>
      <c r="Q349" s="112" t="s">
        <v>616</v>
      </c>
      <c r="R349" s="113">
        <f t="shared" si="89"/>
        <v>500000</v>
      </c>
      <c r="S349" s="114">
        <v>500000</v>
      </c>
      <c r="T349" s="115"/>
      <c r="U349" s="115"/>
      <c r="V349" s="116" t="s">
        <v>183</v>
      </c>
      <c r="W349" s="117">
        <f t="shared" si="109"/>
        <v>44.843049327354258</v>
      </c>
      <c r="X349" s="297">
        <f t="shared" si="107"/>
        <v>96</v>
      </c>
      <c r="Y349" s="297">
        <v>42</v>
      </c>
      <c r="Z349" s="298">
        <v>54</v>
      </c>
    </row>
    <row r="350" spans="3:26" s="121" customFormat="1" ht="51.75" customHeight="1" x14ac:dyDescent="0.25">
      <c r="C350" s="121">
        <v>1</v>
      </c>
      <c r="D350" s="120" t="s">
        <v>6</v>
      </c>
      <c r="E350" s="108">
        <f t="shared" si="108"/>
        <v>301</v>
      </c>
      <c r="F350" s="109">
        <v>28</v>
      </c>
      <c r="G350" s="110">
        <v>159166</v>
      </c>
      <c r="H350" s="111">
        <v>362</v>
      </c>
      <c r="I350" s="158" t="s">
        <v>1727</v>
      </c>
      <c r="J350" s="158" t="s">
        <v>1606</v>
      </c>
      <c r="K350" s="112" t="s">
        <v>331</v>
      </c>
      <c r="L350" s="112" t="s">
        <v>22</v>
      </c>
      <c r="M350" s="112" t="s">
        <v>389</v>
      </c>
      <c r="N350" s="112" t="s">
        <v>34</v>
      </c>
      <c r="O350" s="112" t="s">
        <v>8</v>
      </c>
      <c r="P350" s="112" t="s">
        <v>8</v>
      </c>
      <c r="Q350" s="112" t="s">
        <v>390</v>
      </c>
      <c r="R350" s="113">
        <f t="shared" si="89"/>
        <v>1800000</v>
      </c>
      <c r="S350" s="114">
        <v>1800000</v>
      </c>
      <c r="T350" s="115"/>
      <c r="U350" s="115"/>
      <c r="V350" s="116" t="s">
        <v>183</v>
      </c>
      <c r="W350" s="117">
        <f t="shared" si="109"/>
        <v>161.43497757847533</v>
      </c>
      <c r="X350" s="297">
        <f t="shared" si="107"/>
        <v>61</v>
      </c>
      <c r="Y350" s="297">
        <v>30</v>
      </c>
      <c r="Z350" s="298">
        <v>31</v>
      </c>
    </row>
    <row r="351" spans="3:26" s="121" customFormat="1" ht="51.75" customHeight="1" x14ac:dyDescent="0.25">
      <c r="C351" s="121">
        <v>1</v>
      </c>
      <c r="D351" s="120" t="s">
        <v>6</v>
      </c>
      <c r="E351" s="108">
        <f t="shared" si="108"/>
        <v>302</v>
      </c>
      <c r="F351" s="109">
        <v>1016</v>
      </c>
      <c r="G351" s="110">
        <v>98538</v>
      </c>
      <c r="H351" s="111">
        <v>129</v>
      </c>
      <c r="I351" s="158" t="s">
        <v>1792</v>
      </c>
      <c r="J351" s="158" t="s">
        <v>1606</v>
      </c>
      <c r="K351" s="112" t="s">
        <v>331</v>
      </c>
      <c r="L351" s="112" t="s">
        <v>22</v>
      </c>
      <c r="M351" s="112" t="s">
        <v>391</v>
      </c>
      <c r="N351" s="112" t="s">
        <v>96</v>
      </c>
      <c r="O351" s="112" t="s">
        <v>8</v>
      </c>
      <c r="P351" s="112" t="s">
        <v>8</v>
      </c>
      <c r="Q351" s="112" t="s">
        <v>392</v>
      </c>
      <c r="R351" s="113">
        <f t="shared" si="89"/>
        <v>1000000</v>
      </c>
      <c r="S351" s="114">
        <v>1000000</v>
      </c>
      <c r="T351" s="115"/>
      <c r="U351" s="115"/>
      <c r="V351" s="116" t="s">
        <v>183</v>
      </c>
      <c r="W351" s="117">
        <f t="shared" si="109"/>
        <v>89.686098654708516</v>
      </c>
      <c r="X351" s="297">
        <f t="shared" si="107"/>
        <v>119</v>
      </c>
      <c r="Y351" s="297">
        <v>62</v>
      </c>
      <c r="Z351" s="298">
        <v>57</v>
      </c>
    </row>
    <row r="352" spans="3:26" s="121" customFormat="1" ht="51.75" customHeight="1" x14ac:dyDescent="0.25">
      <c r="C352" s="121">
        <v>1</v>
      </c>
      <c r="D352" s="120" t="s">
        <v>6</v>
      </c>
      <c r="E352" s="108">
        <f t="shared" si="108"/>
        <v>303</v>
      </c>
      <c r="F352" s="109">
        <v>144</v>
      </c>
      <c r="G352" s="110">
        <v>222570</v>
      </c>
      <c r="H352" s="111"/>
      <c r="I352" s="158" t="s">
        <v>1770</v>
      </c>
      <c r="J352" s="158" t="s">
        <v>1606</v>
      </c>
      <c r="K352" s="112" t="s">
        <v>331</v>
      </c>
      <c r="L352" s="112" t="s">
        <v>22</v>
      </c>
      <c r="M352" s="112" t="s">
        <v>840</v>
      </c>
      <c r="N352" s="112" t="s">
        <v>96</v>
      </c>
      <c r="O352" s="112" t="s">
        <v>8</v>
      </c>
      <c r="P352" s="112" t="s">
        <v>8</v>
      </c>
      <c r="Q352" s="112" t="s">
        <v>624</v>
      </c>
      <c r="R352" s="113">
        <f>S352+T352+U352</f>
        <v>1050000</v>
      </c>
      <c r="S352" s="114">
        <v>1050000</v>
      </c>
      <c r="T352" s="115"/>
      <c r="U352" s="115"/>
      <c r="V352" s="116" t="s">
        <v>183</v>
      </c>
      <c r="W352" s="117">
        <f>S352/10115</f>
        <v>103.80622837370242</v>
      </c>
      <c r="X352" s="297">
        <f t="shared" si="107"/>
        <v>165</v>
      </c>
      <c r="Y352" s="297">
        <v>79</v>
      </c>
      <c r="Z352" s="298">
        <v>86</v>
      </c>
    </row>
    <row r="353" spans="3:26" s="121" customFormat="1" ht="51.75" customHeight="1" x14ac:dyDescent="0.25">
      <c r="C353" s="121">
        <v>1</v>
      </c>
      <c r="D353" s="120" t="s">
        <v>6</v>
      </c>
      <c r="E353" s="108">
        <f t="shared" si="108"/>
        <v>304</v>
      </c>
      <c r="F353" s="109">
        <v>201</v>
      </c>
      <c r="G353" s="110">
        <v>127929</v>
      </c>
      <c r="H353" s="111">
        <v>261</v>
      </c>
      <c r="I353" s="158" t="s">
        <v>1370</v>
      </c>
      <c r="J353" s="158" t="s">
        <v>1606</v>
      </c>
      <c r="K353" s="112" t="s">
        <v>331</v>
      </c>
      <c r="L353" s="112" t="s">
        <v>22</v>
      </c>
      <c r="M353" s="112" t="s">
        <v>393</v>
      </c>
      <c r="N353" s="112" t="s">
        <v>29</v>
      </c>
      <c r="O353" s="112" t="s">
        <v>11</v>
      </c>
      <c r="P353" s="112" t="s">
        <v>8</v>
      </c>
      <c r="Q353" s="112" t="s">
        <v>394</v>
      </c>
      <c r="R353" s="113">
        <f t="shared" si="89"/>
        <v>697268.25</v>
      </c>
      <c r="S353" s="114">
        <v>697268.25</v>
      </c>
      <c r="T353" s="115"/>
      <c r="U353" s="115"/>
      <c r="V353" s="116" t="s">
        <v>183</v>
      </c>
      <c r="W353" s="117">
        <f t="shared" si="109"/>
        <v>62.535269058295967</v>
      </c>
      <c r="X353" s="297">
        <f t="shared" si="107"/>
        <v>204</v>
      </c>
      <c r="Y353" s="297">
        <v>99</v>
      </c>
      <c r="Z353" s="298">
        <v>105</v>
      </c>
    </row>
    <row r="354" spans="3:26" s="121" customFormat="1" ht="51.75" customHeight="1" x14ac:dyDescent="0.25">
      <c r="C354" s="121">
        <v>1</v>
      </c>
      <c r="D354" s="120" t="s">
        <v>6</v>
      </c>
      <c r="E354" s="108">
        <f t="shared" si="108"/>
        <v>305</v>
      </c>
      <c r="F354" s="109">
        <v>1036</v>
      </c>
      <c r="G354" s="110">
        <v>140832</v>
      </c>
      <c r="H354" s="111">
        <v>267</v>
      </c>
      <c r="I354" s="158" t="s">
        <v>1442</v>
      </c>
      <c r="J354" s="158" t="s">
        <v>1606</v>
      </c>
      <c r="K354" s="112" t="s">
        <v>331</v>
      </c>
      <c r="L354" s="112" t="s">
        <v>22</v>
      </c>
      <c r="M354" s="112" t="s">
        <v>395</v>
      </c>
      <c r="N354" s="112" t="s">
        <v>24</v>
      </c>
      <c r="O354" s="112" t="s">
        <v>8</v>
      </c>
      <c r="P354" s="112" t="s">
        <v>8</v>
      </c>
      <c r="Q354" s="112" t="s">
        <v>181</v>
      </c>
      <c r="R354" s="113">
        <f t="shared" si="89"/>
        <v>600000</v>
      </c>
      <c r="S354" s="114">
        <v>600000</v>
      </c>
      <c r="T354" s="115"/>
      <c r="U354" s="115"/>
      <c r="V354" s="116" t="s">
        <v>183</v>
      </c>
      <c r="W354" s="117">
        <f t="shared" si="109"/>
        <v>53.811659192825111</v>
      </c>
      <c r="X354" s="297">
        <f t="shared" si="107"/>
        <v>506</v>
      </c>
      <c r="Y354" s="297">
        <v>271</v>
      </c>
      <c r="Z354" s="298">
        <v>235</v>
      </c>
    </row>
    <row r="355" spans="3:26" s="121" customFormat="1" ht="51.75" customHeight="1" x14ac:dyDescent="0.25">
      <c r="C355" s="121">
        <v>1</v>
      </c>
      <c r="D355" s="120" t="s">
        <v>6</v>
      </c>
      <c r="E355" s="108">
        <f t="shared" si="108"/>
        <v>306</v>
      </c>
      <c r="F355" s="109">
        <v>1005</v>
      </c>
      <c r="G355" s="110">
        <v>162111</v>
      </c>
      <c r="H355" s="111">
        <v>385</v>
      </c>
      <c r="I355" s="158" t="s">
        <v>1617</v>
      </c>
      <c r="J355" s="158" t="s">
        <v>1606</v>
      </c>
      <c r="K355" s="112" t="s">
        <v>331</v>
      </c>
      <c r="L355" s="112" t="s">
        <v>22</v>
      </c>
      <c r="M355" s="112" t="s">
        <v>396</v>
      </c>
      <c r="N355" s="112" t="s">
        <v>24</v>
      </c>
      <c r="O355" s="112" t="s">
        <v>8</v>
      </c>
      <c r="P355" s="112" t="s">
        <v>8</v>
      </c>
      <c r="Q355" s="112" t="s">
        <v>181</v>
      </c>
      <c r="R355" s="113">
        <f t="shared" si="89"/>
        <v>600000</v>
      </c>
      <c r="S355" s="114">
        <v>600000</v>
      </c>
      <c r="T355" s="115"/>
      <c r="U355" s="115"/>
      <c r="V355" s="116" t="s">
        <v>183</v>
      </c>
      <c r="W355" s="117">
        <f t="shared" si="109"/>
        <v>53.811659192825111</v>
      </c>
      <c r="X355" s="297">
        <f t="shared" si="107"/>
        <v>42</v>
      </c>
      <c r="Y355" s="297">
        <v>23</v>
      </c>
      <c r="Z355" s="298">
        <v>19</v>
      </c>
    </row>
    <row r="356" spans="3:26" s="121" customFormat="1" ht="51.75" customHeight="1" x14ac:dyDescent="0.25">
      <c r="C356" s="121">
        <v>1</v>
      </c>
      <c r="D356" s="120" t="s">
        <v>6</v>
      </c>
      <c r="E356" s="108">
        <f t="shared" si="108"/>
        <v>307</v>
      </c>
      <c r="F356" s="109">
        <v>1103</v>
      </c>
      <c r="G356" s="110">
        <v>250042</v>
      </c>
      <c r="H356" s="111"/>
      <c r="I356" s="158" t="s">
        <v>1762</v>
      </c>
      <c r="J356" s="158" t="s">
        <v>1606</v>
      </c>
      <c r="K356" s="112" t="s">
        <v>331</v>
      </c>
      <c r="L356" s="112" t="s">
        <v>22</v>
      </c>
      <c r="M356" s="112" t="s">
        <v>391</v>
      </c>
      <c r="N356" s="112" t="s">
        <v>24</v>
      </c>
      <c r="O356" s="112" t="s">
        <v>8</v>
      </c>
      <c r="P356" s="112" t="s">
        <v>8</v>
      </c>
      <c r="Q356" s="112" t="s">
        <v>181</v>
      </c>
      <c r="R356" s="113">
        <f t="shared" ref="R356" si="112">S356+T356+U356</f>
        <v>400000</v>
      </c>
      <c r="S356" s="114">
        <v>400000</v>
      </c>
      <c r="T356" s="115"/>
      <c r="U356" s="115"/>
      <c r="V356" s="116" t="s">
        <v>183</v>
      </c>
      <c r="W356" s="117">
        <f t="shared" si="109"/>
        <v>35.874439461883405</v>
      </c>
      <c r="X356" s="297">
        <f t="shared" si="107"/>
        <v>142</v>
      </c>
      <c r="Y356" s="297">
        <v>79</v>
      </c>
      <c r="Z356" s="298">
        <v>63</v>
      </c>
    </row>
    <row r="357" spans="3:26" s="121" customFormat="1" ht="51.75" customHeight="1" x14ac:dyDescent="0.25">
      <c r="C357" s="121">
        <v>1</v>
      </c>
      <c r="D357" s="120" t="s">
        <v>6</v>
      </c>
      <c r="E357" s="108">
        <f t="shared" si="108"/>
        <v>308</v>
      </c>
      <c r="F357" s="109">
        <v>229</v>
      </c>
      <c r="G357" s="110">
        <v>252183</v>
      </c>
      <c r="H357" s="111"/>
      <c r="I357" s="158" t="s">
        <v>1748</v>
      </c>
      <c r="J357" s="158" t="s">
        <v>1606</v>
      </c>
      <c r="K357" s="112" t="s">
        <v>331</v>
      </c>
      <c r="L357" s="112" t="s">
        <v>22</v>
      </c>
      <c r="M357" s="112" t="s">
        <v>397</v>
      </c>
      <c r="N357" s="112" t="s">
        <v>24</v>
      </c>
      <c r="O357" s="112" t="s">
        <v>8</v>
      </c>
      <c r="P357" s="112" t="s">
        <v>8</v>
      </c>
      <c r="Q357" s="112" t="s">
        <v>398</v>
      </c>
      <c r="R357" s="113">
        <f t="shared" si="89"/>
        <v>600000</v>
      </c>
      <c r="S357" s="114">
        <v>600000</v>
      </c>
      <c r="T357" s="115"/>
      <c r="U357" s="115"/>
      <c r="V357" s="116" t="s">
        <v>183</v>
      </c>
      <c r="W357" s="117">
        <f t="shared" ref="W357" si="113">S357/11150</f>
        <v>53.811659192825111</v>
      </c>
      <c r="X357" s="297">
        <f t="shared" si="107"/>
        <v>42</v>
      </c>
      <c r="Y357" s="297">
        <v>23</v>
      </c>
      <c r="Z357" s="298">
        <v>19</v>
      </c>
    </row>
    <row r="358" spans="3:26" s="121" customFormat="1" ht="51.75" customHeight="1" x14ac:dyDescent="0.25">
      <c r="C358" s="121">
        <v>1</v>
      </c>
      <c r="D358" s="120" t="s">
        <v>6</v>
      </c>
      <c r="E358" s="108">
        <f t="shared" si="108"/>
        <v>309</v>
      </c>
      <c r="F358" s="109">
        <v>205</v>
      </c>
      <c r="G358" s="110">
        <v>162558</v>
      </c>
      <c r="H358" s="111">
        <v>389</v>
      </c>
      <c r="I358" s="158" t="s">
        <v>1715</v>
      </c>
      <c r="J358" s="158" t="s">
        <v>1606</v>
      </c>
      <c r="K358" s="112" t="s">
        <v>331</v>
      </c>
      <c r="L358" s="112" t="s">
        <v>22</v>
      </c>
      <c r="M358" s="112" t="s">
        <v>399</v>
      </c>
      <c r="N358" s="112" t="s">
        <v>96</v>
      </c>
      <c r="O358" s="112" t="s">
        <v>8</v>
      </c>
      <c r="P358" s="112" t="s">
        <v>8</v>
      </c>
      <c r="Q358" s="112" t="s">
        <v>400</v>
      </c>
      <c r="R358" s="113">
        <f>S358+T358+U358</f>
        <v>952295.25</v>
      </c>
      <c r="S358" s="114">
        <v>952295.25</v>
      </c>
      <c r="T358" s="115"/>
      <c r="U358" s="115"/>
      <c r="V358" s="116" t="s">
        <v>183</v>
      </c>
      <c r="W358" s="117">
        <f>S358/10115</f>
        <v>94.146836381611465</v>
      </c>
      <c r="X358" s="297">
        <f t="shared" si="107"/>
        <v>49</v>
      </c>
      <c r="Y358" s="297">
        <v>21</v>
      </c>
      <c r="Z358" s="298">
        <v>28</v>
      </c>
    </row>
    <row r="359" spans="3:26" s="121" customFormat="1" ht="51.75" customHeight="1" x14ac:dyDescent="0.25">
      <c r="C359" s="121">
        <v>1</v>
      </c>
      <c r="D359" s="120" t="s">
        <v>6</v>
      </c>
      <c r="E359" s="108">
        <f t="shared" si="108"/>
        <v>310</v>
      </c>
      <c r="F359" s="109">
        <v>1069</v>
      </c>
      <c r="G359" s="110">
        <v>158855</v>
      </c>
      <c r="H359" s="111">
        <v>347</v>
      </c>
      <c r="I359" s="158" t="s">
        <v>1672</v>
      </c>
      <c r="J359" s="158" t="s">
        <v>1606</v>
      </c>
      <c r="K359" s="112" t="s">
        <v>331</v>
      </c>
      <c r="L359" s="112" t="s">
        <v>22</v>
      </c>
      <c r="M359" s="112" t="s">
        <v>401</v>
      </c>
      <c r="N359" s="112" t="s">
        <v>29</v>
      </c>
      <c r="O359" s="112" t="s">
        <v>8</v>
      </c>
      <c r="P359" s="112" t="s">
        <v>8</v>
      </c>
      <c r="Q359" s="112" t="s">
        <v>402</v>
      </c>
      <c r="R359" s="113">
        <f t="shared" si="89"/>
        <v>1005445.8</v>
      </c>
      <c r="S359" s="114">
        <v>1005445.8</v>
      </c>
      <c r="T359" s="115"/>
      <c r="U359" s="115"/>
      <c r="V359" s="116" t="s">
        <v>183</v>
      </c>
      <c r="W359" s="117">
        <f t="shared" ref="W359:W361" si="114">S359/11150</f>
        <v>90.174511210762333</v>
      </c>
      <c r="X359" s="297">
        <f t="shared" si="107"/>
        <v>329</v>
      </c>
      <c r="Y359" s="297">
        <v>162</v>
      </c>
      <c r="Z359" s="298">
        <v>167</v>
      </c>
    </row>
    <row r="360" spans="3:26" s="121" customFormat="1" ht="51.75" customHeight="1" x14ac:dyDescent="0.25">
      <c r="C360" s="121">
        <v>1</v>
      </c>
      <c r="D360" s="120" t="s">
        <v>6</v>
      </c>
      <c r="E360" s="108">
        <f t="shared" si="108"/>
        <v>311</v>
      </c>
      <c r="F360" s="109">
        <v>1037</v>
      </c>
      <c r="G360" s="110">
        <v>163075</v>
      </c>
      <c r="H360" s="111">
        <v>396</v>
      </c>
      <c r="I360" s="158" t="s">
        <v>1648</v>
      </c>
      <c r="J360" s="158" t="s">
        <v>1606</v>
      </c>
      <c r="K360" s="112" t="s">
        <v>331</v>
      </c>
      <c r="L360" s="112" t="s">
        <v>22</v>
      </c>
      <c r="M360" s="112" t="s">
        <v>403</v>
      </c>
      <c r="N360" s="112" t="s">
        <v>24</v>
      </c>
      <c r="O360" s="112" t="s">
        <v>8</v>
      </c>
      <c r="P360" s="112" t="s">
        <v>8</v>
      </c>
      <c r="Q360" s="112" t="s">
        <v>152</v>
      </c>
      <c r="R360" s="113">
        <f t="shared" si="89"/>
        <v>1274547.6499999999</v>
      </c>
      <c r="S360" s="114">
        <v>1274547.6499999999</v>
      </c>
      <c r="T360" s="115"/>
      <c r="U360" s="115"/>
      <c r="V360" s="116" t="s">
        <v>183</v>
      </c>
      <c r="W360" s="117">
        <f t="shared" si="114"/>
        <v>114.30920627802689</v>
      </c>
      <c r="X360" s="297">
        <f t="shared" si="107"/>
        <v>38</v>
      </c>
      <c r="Y360" s="297">
        <v>19</v>
      </c>
      <c r="Z360" s="298">
        <v>19</v>
      </c>
    </row>
    <row r="361" spans="3:26" s="121" customFormat="1" ht="51.75" customHeight="1" x14ac:dyDescent="0.25">
      <c r="C361" s="121">
        <v>1</v>
      </c>
      <c r="D361" s="120" t="s">
        <v>6</v>
      </c>
      <c r="E361" s="108">
        <f t="shared" si="108"/>
        <v>312</v>
      </c>
      <c r="F361" s="109">
        <v>1037</v>
      </c>
      <c r="G361" s="110">
        <v>213379</v>
      </c>
      <c r="H361" s="111">
        <v>620</v>
      </c>
      <c r="I361" s="158" t="s">
        <v>1543</v>
      </c>
      <c r="J361" s="158" t="s">
        <v>1606</v>
      </c>
      <c r="K361" s="112" t="s">
        <v>331</v>
      </c>
      <c r="L361" s="112" t="s">
        <v>22</v>
      </c>
      <c r="M361" s="112" t="s">
        <v>842</v>
      </c>
      <c r="N361" s="112" t="s">
        <v>111</v>
      </c>
      <c r="O361" s="112" t="s">
        <v>8</v>
      </c>
      <c r="P361" s="112" t="s">
        <v>8</v>
      </c>
      <c r="Q361" s="112" t="s">
        <v>219</v>
      </c>
      <c r="R361" s="113">
        <f t="shared" si="89"/>
        <v>1105000</v>
      </c>
      <c r="S361" s="114">
        <v>1105000</v>
      </c>
      <c r="T361" s="115"/>
      <c r="U361" s="115"/>
      <c r="V361" s="116" t="s">
        <v>183</v>
      </c>
      <c r="W361" s="117">
        <f t="shared" si="114"/>
        <v>99.103139013452918</v>
      </c>
      <c r="X361" s="297">
        <f t="shared" si="107"/>
        <v>68</v>
      </c>
      <c r="Y361" s="297">
        <v>33</v>
      </c>
      <c r="Z361" s="298">
        <v>35</v>
      </c>
    </row>
    <row r="362" spans="3:26" s="121" customFormat="1" ht="51.75" customHeight="1" x14ac:dyDescent="0.25">
      <c r="C362" s="121">
        <v>1</v>
      </c>
      <c r="D362" s="120" t="s">
        <v>6</v>
      </c>
      <c r="E362" s="108">
        <f t="shared" si="108"/>
        <v>313</v>
      </c>
      <c r="F362" s="109">
        <v>1037</v>
      </c>
      <c r="G362" s="110">
        <v>142218</v>
      </c>
      <c r="H362" s="111">
        <v>269</v>
      </c>
      <c r="I362" s="158" t="s">
        <v>1349</v>
      </c>
      <c r="J362" s="158" t="s">
        <v>1606</v>
      </c>
      <c r="K362" s="112" t="s">
        <v>331</v>
      </c>
      <c r="L362" s="112" t="s">
        <v>22</v>
      </c>
      <c r="M362" s="112" t="s">
        <v>404</v>
      </c>
      <c r="N362" s="112" t="s">
        <v>34</v>
      </c>
      <c r="O362" s="112" t="s">
        <v>8</v>
      </c>
      <c r="P362" s="112" t="s">
        <v>8</v>
      </c>
      <c r="Q362" s="112" t="s">
        <v>153</v>
      </c>
      <c r="R362" s="113">
        <f t="shared" si="89"/>
        <v>400000</v>
      </c>
      <c r="S362" s="114">
        <v>400000</v>
      </c>
      <c r="T362" s="115"/>
      <c r="U362" s="115"/>
      <c r="V362" s="116" t="s">
        <v>183</v>
      </c>
      <c r="W362" s="117">
        <f>S362/10115</f>
        <v>39.54522985664854</v>
      </c>
      <c r="X362" s="297">
        <f t="shared" si="107"/>
        <v>79</v>
      </c>
      <c r="Y362" s="297">
        <v>42</v>
      </c>
      <c r="Z362" s="298">
        <v>37</v>
      </c>
    </row>
    <row r="363" spans="3:26" s="121" customFormat="1" ht="51.75" customHeight="1" x14ac:dyDescent="0.25">
      <c r="C363" s="121">
        <v>1</v>
      </c>
      <c r="D363" s="120" t="s">
        <v>6</v>
      </c>
      <c r="E363" s="108">
        <f t="shared" si="108"/>
        <v>314</v>
      </c>
      <c r="F363" s="109">
        <v>217</v>
      </c>
      <c r="G363" s="110">
        <v>162489</v>
      </c>
      <c r="H363" s="111">
        <v>388</v>
      </c>
      <c r="I363" s="158" t="s">
        <v>1709</v>
      </c>
      <c r="J363" s="158" t="s">
        <v>1606</v>
      </c>
      <c r="K363" s="112" t="s">
        <v>331</v>
      </c>
      <c r="L363" s="112" t="s">
        <v>22</v>
      </c>
      <c r="M363" s="112" t="s">
        <v>955</v>
      </c>
      <c r="N363" s="112" t="s">
        <v>96</v>
      </c>
      <c r="O363" s="112" t="s">
        <v>8</v>
      </c>
      <c r="P363" s="112" t="s">
        <v>8</v>
      </c>
      <c r="Q363" s="112" t="s">
        <v>405</v>
      </c>
      <c r="R363" s="113">
        <f t="shared" ref="R363:R370" si="115">S363+T363+U363</f>
        <v>750000</v>
      </c>
      <c r="S363" s="114">
        <v>750000</v>
      </c>
      <c r="T363" s="115"/>
      <c r="U363" s="115"/>
      <c r="V363" s="116" t="s">
        <v>183</v>
      </c>
      <c r="W363" s="117">
        <f t="shared" ref="W363" si="116">S363/10115</f>
        <v>74.147305981216022</v>
      </c>
      <c r="X363" s="297">
        <f t="shared" si="107"/>
        <v>62</v>
      </c>
      <c r="Y363" s="297">
        <v>33</v>
      </c>
      <c r="Z363" s="298">
        <v>29</v>
      </c>
    </row>
    <row r="364" spans="3:26" s="121" customFormat="1" ht="51.75" customHeight="1" x14ac:dyDescent="0.25">
      <c r="C364" s="121">
        <v>1</v>
      </c>
      <c r="D364" s="120" t="s">
        <v>6</v>
      </c>
      <c r="E364" s="108">
        <f t="shared" si="108"/>
        <v>315</v>
      </c>
      <c r="F364" s="109">
        <v>1401</v>
      </c>
      <c r="G364" s="110">
        <v>254019</v>
      </c>
      <c r="H364" s="111"/>
      <c r="I364" s="158" t="s">
        <v>1755</v>
      </c>
      <c r="J364" s="158" t="s">
        <v>1606</v>
      </c>
      <c r="K364" s="112" t="s">
        <v>331</v>
      </c>
      <c r="L364" s="112" t="s">
        <v>22</v>
      </c>
      <c r="M364" s="112" t="s">
        <v>963</v>
      </c>
      <c r="N364" s="112" t="s">
        <v>96</v>
      </c>
      <c r="O364" s="112" t="s">
        <v>8</v>
      </c>
      <c r="P364" s="112" t="s">
        <v>8</v>
      </c>
      <c r="Q364" s="112" t="s">
        <v>154</v>
      </c>
      <c r="R364" s="113">
        <f t="shared" si="115"/>
        <v>1310000</v>
      </c>
      <c r="S364" s="114">
        <v>1310000</v>
      </c>
      <c r="T364" s="115"/>
      <c r="U364" s="115"/>
      <c r="V364" s="116" t="s">
        <v>183</v>
      </c>
      <c r="W364" s="117">
        <f t="shared" ref="W364" si="117">S364/10115</f>
        <v>129.51062778052398</v>
      </c>
      <c r="X364" s="297">
        <f t="shared" si="107"/>
        <v>80</v>
      </c>
      <c r="Y364" s="297">
        <v>43</v>
      </c>
      <c r="Z364" s="298">
        <v>37</v>
      </c>
    </row>
    <row r="365" spans="3:26" s="121" customFormat="1" ht="51.75" customHeight="1" x14ac:dyDescent="0.25">
      <c r="C365" s="121">
        <v>1</v>
      </c>
      <c r="D365" s="120" t="s">
        <v>6</v>
      </c>
      <c r="E365" s="108">
        <f t="shared" si="108"/>
        <v>316</v>
      </c>
      <c r="F365" s="109">
        <v>1140</v>
      </c>
      <c r="G365" s="110">
        <v>213085</v>
      </c>
      <c r="H365" s="111">
        <v>619</v>
      </c>
      <c r="I365" s="158" t="s">
        <v>1592</v>
      </c>
      <c r="J365" s="158" t="s">
        <v>1606</v>
      </c>
      <c r="K365" s="112" t="s">
        <v>331</v>
      </c>
      <c r="L365" s="112" t="s">
        <v>22</v>
      </c>
      <c r="M365" s="112" t="s">
        <v>703</v>
      </c>
      <c r="N365" s="112" t="s">
        <v>96</v>
      </c>
      <c r="O365" s="112" t="s">
        <v>8</v>
      </c>
      <c r="P365" s="112" t="s">
        <v>8</v>
      </c>
      <c r="Q365" s="112" t="s">
        <v>704</v>
      </c>
      <c r="R365" s="113">
        <f t="shared" si="115"/>
        <v>1025819.97</v>
      </c>
      <c r="S365" s="114">
        <v>1025819.97</v>
      </c>
      <c r="T365" s="115"/>
      <c r="U365" s="115"/>
      <c r="V365" s="116" t="s">
        <v>183</v>
      </c>
      <c r="W365" s="117">
        <f t="shared" ref="W365:W368" si="118">S365/10115</f>
        <v>101.41571626297578</v>
      </c>
      <c r="X365" s="297">
        <f t="shared" si="107"/>
        <v>63</v>
      </c>
      <c r="Y365" s="297">
        <v>30</v>
      </c>
      <c r="Z365" s="298">
        <v>33</v>
      </c>
    </row>
    <row r="366" spans="3:26" s="121" customFormat="1" ht="51.75" customHeight="1" x14ac:dyDescent="0.25">
      <c r="C366" s="121">
        <v>1</v>
      </c>
      <c r="D366" s="120" t="s">
        <v>6</v>
      </c>
      <c r="E366" s="108">
        <f t="shared" si="108"/>
        <v>317</v>
      </c>
      <c r="F366" s="109">
        <v>1104</v>
      </c>
      <c r="G366" s="110">
        <v>196791</v>
      </c>
      <c r="H366" s="111">
        <v>504</v>
      </c>
      <c r="I366" s="158" t="s">
        <v>1455</v>
      </c>
      <c r="J366" s="158" t="s">
        <v>1606</v>
      </c>
      <c r="K366" s="112" t="s">
        <v>331</v>
      </c>
      <c r="L366" s="112" t="s">
        <v>22</v>
      </c>
      <c r="M366" s="112" t="s">
        <v>592</v>
      </c>
      <c r="N366" s="112" t="s">
        <v>57</v>
      </c>
      <c r="O366" s="112" t="s">
        <v>8</v>
      </c>
      <c r="P366" s="112" t="s">
        <v>8</v>
      </c>
      <c r="Q366" s="112" t="s">
        <v>593</v>
      </c>
      <c r="R366" s="113">
        <f t="shared" si="115"/>
        <v>1409500</v>
      </c>
      <c r="S366" s="114">
        <v>1409500</v>
      </c>
      <c r="T366" s="115"/>
      <c r="U366" s="115"/>
      <c r="V366" s="116" t="s">
        <v>183</v>
      </c>
      <c r="W366" s="117">
        <f t="shared" si="118"/>
        <v>139.34750370736529</v>
      </c>
      <c r="X366" s="297">
        <f t="shared" si="107"/>
        <v>117</v>
      </c>
      <c r="Y366" s="297">
        <v>64</v>
      </c>
      <c r="Z366" s="298">
        <v>53</v>
      </c>
    </row>
    <row r="367" spans="3:26" s="121" customFormat="1" ht="51.75" customHeight="1" x14ac:dyDescent="0.25">
      <c r="C367" s="121">
        <v>1</v>
      </c>
      <c r="D367" s="120" t="s">
        <v>6</v>
      </c>
      <c r="E367" s="108">
        <f t="shared" si="108"/>
        <v>318</v>
      </c>
      <c r="F367" s="109">
        <v>1105</v>
      </c>
      <c r="G367" s="110">
        <v>232666</v>
      </c>
      <c r="H367" s="111"/>
      <c r="I367" s="158" t="s">
        <v>1768</v>
      </c>
      <c r="J367" s="158" t="s">
        <v>1606</v>
      </c>
      <c r="K367" s="112" t="s">
        <v>331</v>
      </c>
      <c r="L367" s="112" t="s">
        <v>22</v>
      </c>
      <c r="M367" s="112" t="s">
        <v>639</v>
      </c>
      <c r="N367" s="112" t="s">
        <v>96</v>
      </c>
      <c r="O367" s="112" t="s">
        <v>11</v>
      </c>
      <c r="P367" s="112" t="s">
        <v>8</v>
      </c>
      <c r="Q367" s="112" t="s">
        <v>640</v>
      </c>
      <c r="R367" s="113">
        <f t="shared" si="115"/>
        <v>432355.1</v>
      </c>
      <c r="S367" s="114">
        <v>432355.1</v>
      </c>
      <c r="T367" s="115"/>
      <c r="U367" s="115"/>
      <c r="V367" s="116" t="s">
        <v>183</v>
      </c>
      <c r="W367" s="117">
        <f t="shared" si="118"/>
        <v>42.743954522985661</v>
      </c>
      <c r="X367" s="297">
        <f t="shared" si="107"/>
        <v>94</v>
      </c>
      <c r="Y367" s="297">
        <v>50</v>
      </c>
      <c r="Z367" s="298">
        <v>44</v>
      </c>
    </row>
    <row r="368" spans="3:26" s="121" customFormat="1" ht="51.75" customHeight="1" x14ac:dyDescent="0.25">
      <c r="C368" s="121">
        <v>1</v>
      </c>
      <c r="D368" s="120" t="s">
        <v>6</v>
      </c>
      <c r="E368" s="108">
        <f t="shared" si="108"/>
        <v>319</v>
      </c>
      <c r="F368" s="109">
        <v>1070</v>
      </c>
      <c r="G368" s="110">
        <v>157720</v>
      </c>
      <c r="H368" s="111">
        <v>33</v>
      </c>
      <c r="I368" s="158" t="s">
        <v>1713</v>
      </c>
      <c r="J368" s="158" t="s">
        <v>1606</v>
      </c>
      <c r="K368" s="112" t="s">
        <v>331</v>
      </c>
      <c r="L368" s="112" t="s">
        <v>22</v>
      </c>
      <c r="M368" s="112" t="s">
        <v>406</v>
      </c>
      <c r="N368" s="112" t="s">
        <v>96</v>
      </c>
      <c r="O368" s="112" t="s">
        <v>11</v>
      </c>
      <c r="P368" s="112" t="s">
        <v>8</v>
      </c>
      <c r="Q368" s="112" t="s">
        <v>407</v>
      </c>
      <c r="R368" s="113">
        <f t="shared" si="115"/>
        <v>500000</v>
      </c>
      <c r="S368" s="114">
        <v>500000</v>
      </c>
      <c r="T368" s="115"/>
      <c r="U368" s="115"/>
      <c r="V368" s="116" t="s">
        <v>183</v>
      </c>
      <c r="W368" s="117">
        <f t="shared" si="118"/>
        <v>49.431537320810676</v>
      </c>
      <c r="X368" s="297">
        <f t="shared" si="107"/>
        <v>60</v>
      </c>
      <c r="Y368" s="297">
        <v>31</v>
      </c>
      <c r="Z368" s="298">
        <v>29</v>
      </c>
    </row>
    <row r="369" spans="3:26" s="121" customFormat="1" ht="51.75" customHeight="1" x14ac:dyDescent="0.25">
      <c r="C369" s="121">
        <v>1</v>
      </c>
      <c r="D369" s="120" t="s">
        <v>6</v>
      </c>
      <c r="E369" s="108">
        <f t="shared" si="108"/>
        <v>320</v>
      </c>
      <c r="F369" s="109">
        <v>224</v>
      </c>
      <c r="G369" s="110">
        <v>181033</v>
      </c>
      <c r="H369" s="111">
        <v>436</v>
      </c>
      <c r="I369" s="158" t="s">
        <v>1453</v>
      </c>
      <c r="J369" s="158" t="s">
        <v>1606</v>
      </c>
      <c r="K369" s="112" t="s">
        <v>331</v>
      </c>
      <c r="L369" s="112" t="s">
        <v>22</v>
      </c>
      <c r="M369" s="112" t="s">
        <v>408</v>
      </c>
      <c r="N369" s="112" t="s">
        <v>34</v>
      </c>
      <c r="O369" s="112" t="s">
        <v>8</v>
      </c>
      <c r="P369" s="112" t="s">
        <v>8</v>
      </c>
      <c r="Q369" s="112" t="s">
        <v>35</v>
      </c>
      <c r="R369" s="113">
        <f t="shared" si="115"/>
        <v>1000000</v>
      </c>
      <c r="S369" s="114">
        <v>1000000</v>
      </c>
      <c r="T369" s="115"/>
      <c r="U369" s="115"/>
      <c r="V369" s="116" t="s">
        <v>183</v>
      </c>
      <c r="W369" s="117">
        <f>S369/10115</f>
        <v>98.863074641621353</v>
      </c>
      <c r="X369" s="297">
        <f t="shared" si="107"/>
        <v>51</v>
      </c>
      <c r="Y369" s="297">
        <v>27</v>
      </c>
      <c r="Z369" s="298">
        <v>24</v>
      </c>
    </row>
    <row r="370" spans="3:26" s="121" customFormat="1" ht="51.75" customHeight="1" x14ac:dyDescent="0.25">
      <c r="C370" s="121">
        <v>1</v>
      </c>
      <c r="D370" s="120" t="s">
        <v>6</v>
      </c>
      <c r="E370" s="108">
        <f t="shared" si="108"/>
        <v>321</v>
      </c>
      <c r="F370" s="109">
        <v>31</v>
      </c>
      <c r="G370" s="110">
        <v>172664</v>
      </c>
      <c r="H370" s="111">
        <v>404</v>
      </c>
      <c r="I370" s="158" t="s">
        <v>1618</v>
      </c>
      <c r="J370" s="158" t="s">
        <v>1606</v>
      </c>
      <c r="K370" s="112" t="s">
        <v>331</v>
      </c>
      <c r="L370" s="112" t="s">
        <v>22</v>
      </c>
      <c r="M370" s="112" t="s">
        <v>599</v>
      </c>
      <c r="N370" s="112" t="s">
        <v>34</v>
      </c>
      <c r="O370" s="112" t="s">
        <v>8</v>
      </c>
      <c r="P370" s="112" t="s">
        <v>8</v>
      </c>
      <c r="Q370" s="112" t="s">
        <v>35</v>
      </c>
      <c r="R370" s="113">
        <f t="shared" si="115"/>
        <v>1349726.65</v>
      </c>
      <c r="S370" s="114">
        <v>1349726.65</v>
      </c>
      <c r="T370" s="115"/>
      <c r="U370" s="115"/>
      <c r="V370" s="116" t="s">
        <v>183</v>
      </c>
      <c r="W370" s="117">
        <f>S370/10115</f>
        <v>133.43812654473552</v>
      </c>
      <c r="X370" s="297">
        <f t="shared" si="107"/>
        <v>224</v>
      </c>
      <c r="Y370" s="297">
        <v>114</v>
      </c>
      <c r="Z370" s="298">
        <v>110</v>
      </c>
    </row>
    <row r="371" spans="3:26" s="121" customFormat="1" ht="51.75" customHeight="1" x14ac:dyDescent="0.25">
      <c r="C371" s="121">
        <v>1</v>
      </c>
      <c r="D371" s="120" t="s">
        <v>6</v>
      </c>
      <c r="E371" s="108">
        <f t="shared" si="108"/>
        <v>322</v>
      </c>
      <c r="F371" s="109">
        <v>385</v>
      </c>
      <c r="G371" s="110">
        <v>182550</v>
      </c>
      <c r="H371" s="111">
        <v>441</v>
      </c>
      <c r="I371" s="158" t="s">
        <v>1494</v>
      </c>
      <c r="J371" s="158" t="s">
        <v>1606</v>
      </c>
      <c r="K371" s="112" t="s">
        <v>331</v>
      </c>
      <c r="L371" s="112" t="s">
        <v>22</v>
      </c>
      <c r="M371" s="112" t="s">
        <v>409</v>
      </c>
      <c r="N371" s="112" t="s">
        <v>26</v>
      </c>
      <c r="O371" s="112" t="s">
        <v>8</v>
      </c>
      <c r="P371" s="112" t="s">
        <v>11</v>
      </c>
      <c r="Q371" s="112" t="s">
        <v>156</v>
      </c>
      <c r="R371" s="113">
        <f t="shared" si="89"/>
        <v>385000</v>
      </c>
      <c r="S371" s="114">
        <v>310000</v>
      </c>
      <c r="T371" s="115"/>
      <c r="U371" s="114">
        <v>75000</v>
      </c>
      <c r="V371" s="116" t="s">
        <v>183</v>
      </c>
      <c r="W371" s="117">
        <f t="shared" ref="W371:W377" si="119">S371/11150</f>
        <v>27.802690582959642</v>
      </c>
      <c r="X371" s="297">
        <f t="shared" si="107"/>
        <v>37</v>
      </c>
      <c r="Y371" s="297">
        <v>20</v>
      </c>
      <c r="Z371" s="298">
        <v>17</v>
      </c>
    </row>
    <row r="372" spans="3:26" s="121" customFormat="1" ht="51.75" customHeight="1" x14ac:dyDescent="0.25">
      <c r="C372" s="121">
        <v>1</v>
      </c>
      <c r="D372" s="120" t="s">
        <v>6</v>
      </c>
      <c r="E372" s="108">
        <f t="shared" si="108"/>
        <v>323</v>
      </c>
      <c r="F372" s="109">
        <v>124</v>
      </c>
      <c r="G372" s="110">
        <v>162060</v>
      </c>
      <c r="H372" s="111">
        <v>378</v>
      </c>
      <c r="I372" s="158" t="s">
        <v>1679</v>
      </c>
      <c r="J372" s="158" t="s">
        <v>1606</v>
      </c>
      <c r="K372" s="112" t="s">
        <v>331</v>
      </c>
      <c r="L372" s="112" t="s">
        <v>22</v>
      </c>
      <c r="M372" s="112" t="s">
        <v>410</v>
      </c>
      <c r="N372" s="112" t="s">
        <v>96</v>
      </c>
      <c r="O372" s="112" t="s">
        <v>8</v>
      </c>
      <c r="P372" s="112" t="s">
        <v>8</v>
      </c>
      <c r="Q372" s="112" t="s">
        <v>411</v>
      </c>
      <c r="R372" s="113">
        <f>S372+T372+U372</f>
        <v>360033.75</v>
      </c>
      <c r="S372" s="114">
        <v>360033.75</v>
      </c>
      <c r="T372" s="115"/>
      <c r="U372" s="115"/>
      <c r="V372" s="116" t="s">
        <v>183</v>
      </c>
      <c r="W372" s="117">
        <f>S372/10115</f>
        <v>35.594043499752843</v>
      </c>
      <c r="X372" s="297">
        <f t="shared" si="107"/>
        <v>61</v>
      </c>
      <c r="Y372" s="297">
        <v>37</v>
      </c>
      <c r="Z372" s="298">
        <v>24</v>
      </c>
    </row>
    <row r="373" spans="3:26" s="121" customFormat="1" ht="51.75" customHeight="1" x14ac:dyDescent="0.25">
      <c r="C373" s="121">
        <v>1</v>
      </c>
      <c r="D373" s="120" t="s">
        <v>6</v>
      </c>
      <c r="E373" s="108">
        <f t="shared" si="108"/>
        <v>324</v>
      </c>
      <c r="F373" s="109">
        <v>1071</v>
      </c>
      <c r="G373" s="110">
        <v>159934</v>
      </c>
      <c r="H373" s="111">
        <v>375</v>
      </c>
      <c r="I373" s="158" t="s">
        <v>1705</v>
      </c>
      <c r="J373" s="158" t="s">
        <v>1606</v>
      </c>
      <c r="K373" s="112" t="s">
        <v>331</v>
      </c>
      <c r="L373" s="112" t="s">
        <v>22</v>
      </c>
      <c r="M373" s="112" t="s">
        <v>412</v>
      </c>
      <c r="N373" s="112" t="s">
        <v>13</v>
      </c>
      <c r="O373" s="112" t="s">
        <v>8</v>
      </c>
      <c r="P373" s="112" t="s">
        <v>8</v>
      </c>
      <c r="Q373" s="112" t="s">
        <v>413</v>
      </c>
      <c r="R373" s="113">
        <f t="shared" si="89"/>
        <v>1299999.99</v>
      </c>
      <c r="S373" s="114">
        <v>1299999.99</v>
      </c>
      <c r="T373" s="115"/>
      <c r="U373" s="115"/>
      <c r="V373" s="116" t="s">
        <v>183</v>
      </c>
      <c r="W373" s="117">
        <f t="shared" si="119"/>
        <v>116.59192735426009</v>
      </c>
      <c r="X373" s="297">
        <f t="shared" si="107"/>
        <v>81</v>
      </c>
      <c r="Y373" s="297">
        <v>43</v>
      </c>
      <c r="Z373" s="298">
        <v>38</v>
      </c>
    </row>
    <row r="374" spans="3:26" s="121" customFormat="1" ht="51.75" customHeight="1" x14ac:dyDescent="0.25">
      <c r="C374" s="121">
        <v>1</v>
      </c>
      <c r="D374" s="120" t="s">
        <v>6</v>
      </c>
      <c r="E374" s="108">
        <f t="shared" si="108"/>
        <v>325</v>
      </c>
      <c r="F374" s="109">
        <v>228</v>
      </c>
      <c r="G374" s="110">
        <v>162393</v>
      </c>
      <c r="H374" s="111">
        <v>387</v>
      </c>
      <c r="I374" s="158" t="s">
        <v>1625</v>
      </c>
      <c r="J374" s="158" t="s">
        <v>1606</v>
      </c>
      <c r="K374" s="112" t="s">
        <v>331</v>
      </c>
      <c r="L374" s="112" t="s">
        <v>22</v>
      </c>
      <c r="M374" s="112" t="s">
        <v>414</v>
      </c>
      <c r="N374" s="112" t="s">
        <v>96</v>
      </c>
      <c r="O374" s="112" t="s">
        <v>11</v>
      </c>
      <c r="P374" s="112" t="s">
        <v>8</v>
      </c>
      <c r="Q374" s="112" t="s">
        <v>415</v>
      </c>
      <c r="R374" s="113">
        <f>S374+T374+U374</f>
        <v>917527.78</v>
      </c>
      <c r="S374" s="114">
        <v>917527.78</v>
      </c>
      <c r="T374" s="115"/>
      <c r="U374" s="115"/>
      <c r="V374" s="116" t="s">
        <v>183</v>
      </c>
      <c r="W374" s="117">
        <f>S374/10115</f>
        <v>90.709617399901134</v>
      </c>
      <c r="X374" s="297">
        <f t="shared" si="107"/>
        <v>28</v>
      </c>
      <c r="Y374" s="297">
        <v>15</v>
      </c>
      <c r="Z374" s="298">
        <v>13</v>
      </c>
    </row>
    <row r="375" spans="3:26" s="121" customFormat="1" ht="51.75" customHeight="1" x14ac:dyDescent="0.25">
      <c r="C375" s="121">
        <v>1</v>
      </c>
      <c r="D375" s="120" t="s">
        <v>6</v>
      </c>
      <c r="E375" s="108">
        <f t="shared" si="108"/>
        <v>326</v>
      </c>
      <c r="F375" s="109">
        <v>1049</v>
      </c>
      <c r="G375" s="110">
        <v>157358</v>
      </c>
      <c r="H375" s="111">
        <v>292</v>
      </c>
      <c r="I375" s="158" t="s">
        <v>1633</v>
      </c>
      <c r="J375" s="158" t="s">
        <v>1606</v>
      </c>
      <c r="K375" s="112" t="s">
        <v>331</v>
      </c>
      <c r="L375" s="112" t="s">
        <v>22</v>
      </c>
      <c r="M375" s="112" t="s">
        <v>416</v>
      </c>
      <c r="N375" s="112" t="s">
        <v>57</v>
      </c>
      <c r="O375" s="112" t="s">
        <v>8</v>
      </c>
      <c r="P375" s="112" t="s">
        <v>8</v>
      </c>
      <c r="Q375" s="112" t="s">
        <v>417</v>
      </c>
      <c r="R375" s="113">
        <f t="shared" si="89"/>
        <v>2000000</v>
      </c>
      <c r="S375" s="114">
        <v>2000000</v>
      </c>
      <c r="T375" s="115"/>
      <c r="U375" s="115"/>
      <c r="V375" s="116" t="s">
        <v>183</v>
      </c>
      <c r="W375" s="117">
        <f t="shared" si="119"/>
        <v>179.37219730941703</v>
      </c>
      <c r="X375" s="297">
        <f t="shared" si="107"/>
        <v>31</v>
      </c>
      <c r="Y375" s="297">
        <v>16</v>
      </c>
      <c r="Z375" s="298">
        <v>15</v>
      </c>
    </row>
    <row r="376" spans="3:26" s="121" customFormat="1" ht="51.75" customHeight="1" x14ac:dyDescent="0.25">
      <c r="C376" s="121">
        <v>1</v>
      </c>
      <c r="D376" s="120" t="s">
        <v>6</v>
      </c>
      <c r="E376" s="108">
        <f t="shared" si="108"/>
        <v>327</v>
      </c>
      <c r="F376" s="109">
        <v>1106</v>
      </c>
      <c r="G376" s="110">
        <v>219120</v>
      </c>
      <c r="H376" s="111">
        <v>627</v>
      </c>
      <c r="I376" s="158" t="s">
        <v>1775</v>
      </c>
      <c r="J376" s="158" t="s">
        <v>1606</v>
      </c>
      <c r="K376" s="112" t="s">
        <v>331</v>
      </c>
      <c r="L376" s="112" t="s">
        <v>22</v>
      </c>
      <c r="M376" s="112" t="s">
        <v>648</v>
      </c>
      <c r="N376" s="112" t="s">
        <v>57</v>
      </c>
      <c r="O376" s="112" t="s">
        <v>8</v>
      </c>
      <c r="P376" s="112" t="s">
        <v>8</v>
      </c>
      <c r="Q376" s="112" t="s">
        <v>455</v>
      </c>
      <c r="R376" s="113">
        <f t="shared" si="89"/>
        <v>2499999.42</v>
      </c>
      <c r="S376" s="114">
        <v>1999999.42</v>
      </c>
      <c r="T376" s="115"/>
      <c r="U376" s="114">
        <v>500000</v>
      </c>
      <c r="V376" s="116" t="s">
        <v>183</v>
      </c>
      <c r="W376" s="117">
        <f t="shared" ref="W376" si="120">S376/11150</f>
        <v>179.37214529147982</v>
      </c>
      <c r="X376" s="297">
        <f t="shared" si="107"/>
        <v>271</v>
      </c>
      <c r="Y376" s="297">
        <v>144</v>
      </c>
      <c r="Z376" s="298">
        <v>127</v>
      </c>
    </row>
    <row r="377" spans="3:26" s="121" customFormat="1" ht="51.75" customHeight="1" x14ac:dyDescent="0.25">
      <c r="C377" s="121">
        <v>1</v>
      </c>
      <c r="D377" s="120" t="s">
        <v>6</v>
      </c>
      <c r="E377" s="108">
        <f t="shared" si="108"/>
        <v>328</v>
      </c>
      <c r="F377" s="109">
        <v>1107</v>
      </c>
      <c r="G377" s="110">
        <v>185904</v>
      </c>
      <c r="H377" s="111">
        <v>458</v>
      </c>
      <c r="I377" s="158" t="s">
        <v>1551</v>
      </c>
      <c r="J377" s="158" t="s">
        <v>1606</v>
      </c>
      <c r="K377" s="112" t="s">
        <v>331</v>
      </c>
      <c r="L377" s="112" t="s">
        <v>22</v>
      </c>
      <c r="M377" s="112" t="s">
        <v>418</v>
      </c>
      <c r="N377" s="112" t="s">
        <v>24</v>
      </c>
      <c r="O377" s="112" t="s">
        <v>8</v>
      </c>
      <c r="P377" s="112" t="s">
        <v>8</v>
      </c>
      <c r="Q377" s="112" t="s">
        <v>419</v>
      </c>
      <c r="R377" s="113">
        <f t="shared" si="89"/>
        <v>1900000</v>
      </c>
      <c r="S377" s="114">
        <v>1900000</v>
      </c>
      <c r="T377" s="115"/>
      <c r="U377" s="115"/>
      <c r="V377" s="116" t="s">
        <v>183</v>
      </c>
      <c r="W377" s="117">
        <f t="shared" si="119"/>
        <v>170.40358744394618</v>
      </c>
      <c r="X377" s="297">
        <f t="shared" si="107"/>
        <v>427</v>
      </c>
      <c r="Y377" s="297">
        <v>231</v>
      </c>
      <c r="Z377" s="298">
        <v>196</v>
      </c>
    </row>
    <row r="378" spans="3:26" s="121" customFormat="1" ht="51.75" customHeight="1" x14ac:dyDescent="0.25">
      <c r="C378" s="121">
        <v>1</v>
      </c>
      <c r="D378" s="120" t="s">
        <v>6</v>
      </c>
      <c r="E378" s="108">
        <f t="shared" si="108"/>
        <v>329</v>
      </c>
      <c r="F378" s="109">
        <v>1141</v>
      </c>
      <c r="G378" s="110">
        <v>252569</v>
      </c>
      <c r="H378" s="111"/>
      <c r="I378" s="158" t="s">
        <v>1828</v>
      </c>
      <c r="J378" s="158" t="s">
        <v>1606</v>
      </c>
      <c r="K378" s="112" t="s">
        <v>331</v>
      </c>
      <c r="L378" s="112" t="s">
        <v>22</v>
      </c>
      <c r="M378" s="112" t="s">
        <v>1219</v>
      </c>
      <c r="N378" s="112" t="s">
        <v>57</v>
      </c>
      <c r="O378" s="112" t="s">
        <v>8</v>
      </c>
      <c r="P378" s="112" t="s">
        <v>8</v>
      </c>
      <c r="Q378" s="112" t="s">
        <v>455</v>
      </c>
      <c r="R378" s="113">
        <f t="shared" ref="R378" si="121">S378+T378+U378</f>
        <v>850000</v>
      </c>
      <c r="S378" s="114">
        <v>850000</v>
      </c>
      <c r="T378" s="115"/>
      <c r="U378" s="115"/>
      <c r="V378" s="116" t="s">
        <v>183</v>
      </c>
      <c r="W378" s="117">
        <f t="shared" ref="W378:W380" si="122">S378/11150</f>
        <v>76.233183856502237</v>
      </c>
      <c r="X378" s="297">
        <f t="shared" si="107"/>
        <v>133</v>
      </c>
      <c r="Y378" s="297">
        <v>73</v>
      </c>
      <c r="Z378" s="298">
        <v>60</v>
      </c>
    </row>
    <row r="379" spans="3:26" s="121" customFormat="1" ht="51.75" customHeight="1" x14ac:dyDescent="0.25">
      <c r="C379" s="121">
        <v>1</v>
      </c>
      <c r="D379" s="120" t="s">
        <v>6</v>
      </c>
      <c r="E379" s="108">
        <f t="shared" si="108"/>
        <v>330</v>
      </c>
      <c r="F379" s="109">
        <v>1108</v>
      </c>
      <c r="G379" s="110">
        <v>252518</v>
      </c>
      <c r="H379" s="111"/>
      <c r="I379" s="158" t="s">
        <v>1731</v>
      </c>
      <c r="J379" s="158" t="s">
        <v>1606</v>
      </c>
      <c r="K379" s="112" t="s">
        <v>331</v>
      </c>
      <c r="L379" s="112" t="s">
        <v>22</v>
      </c>
      <c r="M379" s="112" t="s">
        <v>649</v>
      </c>
      <c r="N379" s="112" t="s">
        <v>24</v>
      </c>
      <c r="O379" s="112" t="s">
        <v>8</v>
      </c>
      <c r="P379" s="112" t="s">
        <v>8</v>
      </c>
      <c r="Q379" s="112" t="s">
        <v>419</v>
      </c>
      <c r="R379" s="113">
        <f t="shared" si="89"/>
        <v>1999999.42</v>
      </c>
      <c r="S379" s="114">
        <v>1999999.42</v>
      </c>
      <c r="T379" s="115"/>
      <c r="U379" s="115"/>
      <c r="V379" s="116" t="s">
        <v>183</v>
      </c>
      <c r="W379" s="117">
        <f t="shared" si="122"/>
        <v>179.37214529147982</v>
      </c>
      <c r="X379" s="297">
        <f t="shared" si="107"/>
        <v>373</v>
      </c>
      <c r="Y379" s="297">
        <v>216</v>
      </c>
      <c r="Z379" s="298">
        <v>157</v>
      </c>
    </row>
    <row r="380" spans="3:26" s="121" customFormat="1" ht="51.75" customHeight="1" x14ac:dyDescent="0.25">
      <c r="C380" s="121">
        <v>1</v>
      </c>
      <c r="D380" s="120" t="s">
        <v>6</v>
      </c>
      <c r="E380" s="108">
        <f t="shared" si="108"/>
        <v>331</v>
      </c>
      <c r="F380" s="109">
        <v>33</v>
      </c>
      <c r="G380" s="110">
        <v>175357</v>
      </c>
      <c r="H380" s="111">
        <v>420</v>
      </c>
      <c r="I380" s="158" t="s">
        <v>1670</v>
      </c>
      <c r="J380" s="158" t="s">
        <v>1606</v>
      </c>
      <c r="K380" s="112" t="s">
        <v>331</v>
      </c>
      <c r="L380" s="112" t="s">
        <v>22</v>
      </c>
      <c r="M380" s="112" t="s">
        <v>420</v>
      </c>
      <c r="N380" s="112" t="s">
        <v>7</v>
      </c>
      <c r="O380" s="112" t="s">
        <v>8</v>
      </c>
      <c r="P380" s="112" t="s">
        <v>8</v>
      </c>
      <c r="Q380" s="112" t="s">
        <v>421</v>
      </c>
      <c r="R380" s="113">
        <f t="shared" ref="R380:R437" si="123">S380+T380+U380</f>
        <v>800000</v>
      </c>
      <c r="S380" s="114">
        <v>800000</v>
      </c>
      <c r="T380" s="115"/>
      <c r="U380" s="115"/>
      <c r="V380" s="116" t="s">
        <v>183</v>
      </c>
      <c r="W380" s="117">
        <f t="shared" si="122"/>
        <v>71.74887892376681</v>
      </c>
      <c r="X380" s="297">
        <f t="shared" si="107"/>
        <v>66</v>
      </c>
      <c r="Y380" s="297">
        <v>37</v>
      </c>
      <c r="Z380" s="298">
        <v>29</v>
      </c>
    </row>
    <row r="381" spans="3:26" s="121" customFormat="1" ht="46.5" customHeight="1" x14ac:dyDescent="0.25">
      <c r="C381" s="121">
        <v>1</v>
      </c>
      <c r="D381" s="120" t="s">
        <v>6</v>
      </c>
      <c r="E381" s="108">
        <f t="shared" si="108"/>
        <v>332</v>
      </c>
      <c r="F381" s="109">
        <v>1</v>
      </c>
      <c r="G381" s="110">
        <v>212843</v>
      </c>
      <c r="H381" s="111">
        <v>617</v>
      </c>
      <c r="I381" s="158" t="s">
        <v>1579</v>
      </c>
      <c r="J381" s="158" t="s">
        <v>1606</v>
      </c>
      <c r="K381" s="112" t="s">
        <v>331</v>
      </c>
      <c r="L381" s="112" t="s">
        <v>22</v>
      </c>
      <c r="M381" s="112" t="s">
        <v>681</v>
      </c>
      <c r="N381" s="112" t="s">
        <v>7</v>
      </c>
      <c r="O381" s="112" t="s">
        <v>8</v>
      </c>
      <c r="P381" s="112" t="s">
        <v>8</v>
      </c>
      <c r="Q381" s="112" t="s">
        <v>9</v>
      </c>
      <c r="R381" s="113">
        <f>S381+T381+U381</f>
        <v>1000000</v>
      </c>
      <c r="S381" s="114">
        <v>1000000</v>
      </c>
      <c r="T381" s="115"/>
      <c r="U381" s="115"/>
      <c r="V381" s="116" t="s">
        <v>183</v>
      </c>
      <c r="W381" s="117">
        <f>S381/10115</f>
        <v>98.863074641621353</v>
      </c>
      <c r="X381" s="297">
        <f t="shared" si="107"/>
        <v>191</v>
      </c>
      <c r="Y381" s="297">
        <v>107</v>
      </c>
      <c r="Z381" s="298">
        <v>84</v>
      </c>
    </row>
    <row r="382" spans="3:26" s="121" customFormat="1" ht="46.5" customHeight="1" x14ac:dyDescent="0.25">
      <c r="C382" s="121">
        <v>1</v>
      </c>
      <c r="D382" s="120" t="s">
        <v>6</v>
      </c>
      <c r="E382" s="108">
        <f t="shared" si="108"/>
        <v>333</v>
      </c>
      <c r="F382" s="109">
        <v>1142</v>
      </c>
      <c r="G382" s="110">
        <v>195159</v>
      </c>
      <c r="H382" s="111">
        <v>492</v>
      </c>
      <c r="I382" s="158" t="s">
        <v>1470</v>
      </c>
      <c r="J382" s="158" t="s">
        <v>1606</v>
      </c>
      <c r="K382" s="112" t="s">
        <v>331</v>
      </c>
      <c r="L382" s="112" t="s">
        <v>22</v>
      </c>
      <c r="M382" s="112" t="s">
        <v>625</v>
      </c>
      <c r="N382" s="112" t="s">
        <v>7</v>
      </c>
      <c r="O382" s="112" t="s">
        <v>8</v>
      </c>
      <c r="P382" s="112" t="s">
        <v>8</v>
      </c>
      <c r="Q382" s="112" t="s">
        <v>525</v>
      </c>
      <c r="R382" s="113">
        <f t="shared" ref="R382:R384" si="124">S382+T382+U382</f>
        <v>1000000</v>
      </c>
      <c r="S382" s="114">
        <v>1000000</v>
      </c>
      <c r="T382" s="115"/>
      <c r="U382" s="115"/>
      <c r="V382" s="116" t="s">
        <v>183</v>
      </c>
      <c r="W382" s="117">
        <f t="shared" ref="W382:W384" si="125">S382/10115</f>
        <v>98.863074641621353</v>
      </c>
      <c r="X382" s="297">
        <f t="shared" si="107"/>
        <v>120</v>
      </c>
      <c r="Y382" s="297">
        <v>67</v>
      </c>
      <c r="Z382" s="298">
        <v>53</v>
      </c>
    </row>
    <row r="383" spans="3:26" s="121" customFormat="1" ht="46.5" customHeight="1" x14ac:dyDescent="0.25">
      <c r="C383" s="121">
        <v>1</v>
      </c>
      <c r="D383" s="120" t="s">
        <v>6</v>
      </c>
      <c r="E383" s="108">
        <f t="shared" si="108"/>
        <v>334</v>
      </c>
      <c r="F383" s="109">
        <v>1155</v>
      </c>
      <c r="G383" s="110">
        <v>249913</v>
      </c>
      <c r="H383" s="111"/>
      <c r="I383" s="158" t="s">
        <v>1753</v>
      </c>
      <c r="J383" s="158" t="s">
        <v>1606</v>
      </c>
      <c r="K383" s="112" t="s">
        <v>331</v>
      </c>
      <c r="L383" s="112" t="s">
        <v>22</v>
      </c>
      <c r="M383" s="112" t="s">
        <v>960</v>
      </c>
      <c r="N383" s="112" t="s">
        <v>7</v>
      </c>
      <c r="O383" s="112" t="s">
        <v>8</v>
      </c>
      <c r="P383" s="112" t="s">
        <v>8</v>
      </c>
      <c r="Q383" s="112" t="s">
        <v>97</v>
      </c>
      <c r="R383" s="113">
        <f t="shared" ref="R383" si="126">S383+T383+U383</f>
        <v>1000000</v>
      </c>
      <c r="S383" s="114">
        <v>1000000</v>
      </c>
      <c r="T383" s="115"/>
      <c r="U383" s="115"/>
      <c r="V383" s="116" t="s">
        <v>183</v>
      </c>
      <c r="W383" s="117">
        <f t="shared" si="125"/>
        <v>98.863074641621353</v>
      </c>
      <c r="X383" s="297">
        <f t="shared" si="107"/>
        <v>150</v>
      </c>
      <c r="Y383" s="297">
        <v>77</v>
      </c>
      <c r="Z383" s="298">
        <v>73</v>
      </c>
    </row>
    <row r="384" spans="3:26" s="121" customFormat="1" ht="51.75" customHeight="1" x14ac:dyDescent="0.25">
      <c r="C384" s="121">
        <v>1</v>
      </c>
      <c r="D384" s="120" t="s">
        <v>6</v>
      </c>
      <c r="E384" s="108">
        <f t="shared" si="108"/>
        <v>335</v>
      </c>
      <c r="F384" s="109">
        <v>34</v>
      </c>
      <c r="G384" s="110">
        <v>162083</v>
      </c>
      <c r="H384" s="111">
        <v>380</v>
      </c>
      <c r="I384" s="158" t="s">
        <v>1681</v>
      </c>
      <c r="J384" s="158" t="s">
        <v>1606</v>
      </c>
      <c r="K384" s="112" t="s">
        <v>331</v>
      </c>
      <c r="L384" s="112" t="s">
        <v>22</v>
      </c>
      <c r="M384" s="112" t="s">
        <v>420</v>
      </c>
      <c r="N384" s="112" t="s">
        <v>7</v>
      </c>
      <c r="O384" s="112" t="s">
        <v>11</v>
      </c>
      <c r="P384" s="112" t="s">
        <v>8</v>
      </c>
      <c r="Q384" s="112" t="s">
        <v>422</v>
      </c>
      <c r="R384" s="113">
        <f t="shared" si="124"/>
        <v>1000000</v>
      </c>
      <c r="S384" s="114">
        <v>1000000</v>
      </c>
      <c r="T384" s="115"/>
      <c r="U384" s="115"/>
      <c r="V384" s="116" t="s">
        <v>183</v>
      </c>
      <c r="W384" s="117">
        <f t="shared" si="125"/>
        <v>98.863074641621353</v>
      </c>
      <c r="X384" s="297">
        <f t="shared" si="107"/>
        <v>83</v>
      </c>
      <c r="Y384" s="297">
        <v>44</v>
      </c>
      <c r="Z384" s="298">
        <v>39</v>
      </c>
    </row>
    <row r="385" spans="3:26" s="121" customFormat="1" ht="51.75" customHeight="1" x14ac:dyDescent="0.25">
      <c r="C385" s="121">
        <v>1</v>
      </c>
      <c r="D385" s="120" t="s">
        <v>6</v>
      </c>
      <c r="E385" s="108">
        <f t="shared" si="108"/>
        <v>336</v>
      </c>
      <c r="F385" s="109">
        <v>36</v>
      </c>
      <c r="G385" s="110">
        <v>193287</v>
      </c>
      <c r="H385" s="111">
        <v>487</v>
      </c>
      <c r="I385" s="158" t="s">
        <v>1596</v>
      </c>
      <c r="J385" s="158" t="s">
        <v>1606</v>
      </c>
      <c r="K385" s="112" t="s">
        <v>4</v>
      </c>
      <c r="L385" s="112" t="s">
        <v>22</v>
      </c>
      <c r="M385" s="112" t="s">
        <v>682</v>
      </c>
      <c r="N385" s="112" t="s">
        <v>7</v>
      </c>
      <c r="O385" s="112" t="s">
        <v>8</v>
      </c>
      <c r="P385" s="112" t="s">
        <v>8</v>
      </c>
      <c r="Q385" s="112" t="s">
        <v>36</v>
      </c>
      <c r="R385" s="113">
        <f>S385+T385+U385</f>
        <v>800000</v>
      </c>
      <c r="S385" s="114">
        <v>800000</v>
      </c>
      <c r="T385" s="115"/>
      <c r="U385" s="115"/>
      <c r="V385" s="116" t="s">
        <v>183</v>
      </c>
      <c r="W385" s="117">
        <f>S385/10115</f>
        <v>79.090459713297079</v>
      </c>
      <c r="X385" s="297">
        <f t="shared" si="107"/>
        <v>121</v>
      </c>
      <c r="Y385" s="297">
        <v>67</v>
      </c>
      <c r="Z385" s="298">
        <v>54</v>
      </c>
    </row>
    <row r="386" spans="3:26" s="121" customFormat="1" ht="51.75" customHeight="1" x14ac:dyDescent="0.25">
      <c r="C386" s="121">
        <v>1</v>
      </c>
      <c r="D386" s="120" t="s">
        <v>6</v>
      </c>
      <c r="E386" s="108">
        <f t="shared" si="108"/>
        <v>337</v>
      </c>
      <c r="F386" s="109">
        <v>37</v>
      </c>
      <c r="G386" s="110">
        <v>174389</v>
      </c>
      <c r="H386" s="111">
        <v>414</v>
      </c>
      <c r="I386" s="158" t="s">
        <v>1620</v>
      </c>
      <c r="J386" s="158" t="s">
        <v>1606</v>
      </c>
      <c r="K386" s="112" t="s">
        <v>4</v>
      </c>
      <c r="L386" s="112" t="s">
        <v>22</v>
      </c>
      <c r="M386" s="112" t="s">
        <v>423</v>
      </c>
      <c r="N386" s="112" t="s">
        <v>18</v>
      </c>
      <c r="O386" s="112" t="s">
        <v>8</v>
      </c>
      <c r="P386" s="112" t="s">
        <v>8</v>
      </c>
      <c r="Q386" s="112" t="s">
        <v>424</v>
      </c>
      <c r="R386" s="113">
        <f t="shared" si="123"/>
        <v>800000</v>
      </c>
      <c r="S386" s="114">
        <v>800000</v>
      </c>
      <c r="T386" s="115"/>
      <c r="U386" s="115"/>
      <c r="V386" s="116" t="s">
        <v>183</v>
      </c>
      <c r="W386" s="117">
        <f>S386/10115</f>
        <v>79.090459713297079</v>
      </c>
      <c r="X386" s="297">
        <f t="shared" si="107"/>
        <v>73</v>
      </c>
      <c r="Y386" s="297">
        <v>40</v>
      </c>
      <c r="Z386" s="298">
        <v>33</v>
      </c>
    </row>
    <row r="387" spans="3:26" s="121" customFormat="1" ht="51.75" customHeight="1" x14ac:dyDescent="0.25">
      <c r="C387" s="121">
        <v>1</v>
      </c>
      <c r="D387" s="120" t="s">
        <v>6</v>
      </c>
      <c r="E387" s="108">
        <f t="shared" si="108"/>
        <v>338</v>
      </c>
      <c r="F387" s="109">
        <v>38</v>
      </c>
      <c r="G387" s="110">
        <v>159084</v>
      </c>
      <c r="H387" s="111">
        <v>361</v>
      </c>
      <c r="I387" s="158" t="s">
        <v>1717</v>
      </c>
      <c r="J387" s="158" t="s">
        <v>1606</v>
      </c>
      <c r="K387" s="112" t="s">
        <v>331</v>
      </c>
      <c r="L387" s="112" t="s">
        <v>22</v>
      </c>
      <c r="M387" s="112" t="s">
        <v>425</v>
      </c>
      <c r="N387" s="112" t="s">
        <v>7</v>
      </c>
      <c r="O387" s="112" t="s">
        <v>8</v>
      </c>
      <c r="P387" s="112" t="s">
        <v>8</v>
      </c>
      <c r="Q387" s="112" t="s">
        <v>426</v>
      </c>
      <c r="R387" s="113">
        <f t="shared" si="123"/>
        <v>800000</v>
      </c>
      <c r="S387" s="114">
        <v>800000</v>
      </c>
      <c r="T387" s="115"/>
      <c r="U387" s="115"/>
      <c r="V387" s="116" t="s">
        <v>183</v>
      </c>
      <c r="W387" s="117">
        <f>S387/10115</f>
        <v>79.090459713297079</v>
      </c>
      <c r="X387" s="297">
        <f t="shared" si="107"/>
        <v>130</v>
      </c>
      <c r="Y387" s="297">
        <v>68</v>
      </c>
      <c r="Z387" s="298">
        <v>62</v>
      </c>
    </row>
    <row r="388" spans="3:26" s="121" customFormat="1" ht="51.75" customHeight="1" x14ac:dyDescent="0.25">
      <c r="C388" s="121">
        <v>1</v>
      </c>
      <c r="D388" s="120" t="s">
        <v>6</v>
      </c>
      <c r="E388" s="108">
        <f t="shared" si="108"/>
        <v>339</v>
      </c>
      <c r="F388" s="109">
        <v>40</v>
      </c>
      <c r="G388" s="110">
        <v>193275</v>
      </c>
      <c r="H388" s="111">
        <v>486</v>
      </c>
      <c r="I388" s="158" t="s">
        <v>1595</v>
      </c>
      <c r="J388" s="158" t="s">
        <v>1606</v>
      </c>
      <c r="K388" s="112" t="s">
        <v>331</v>
      </c>
      <c r="L388" s="112" t="s">
        <v>22</v>
      </c>
      <c r="M388" s="112" t="s">
        <v>683</v>
      </c>
      <c r="N388" s="112" t="s">
        <v>7</v>
      </c>
      <c r="O388" s="112" t="s">
        <v>8</v>
      </c>
      <c r="P388" s="112" t="s">
        <v>8</v>
      </c>
      <c r="Q388" s="112" t="s">
        <v>37</v>
      </c>
      <c r="R388" s="113">
        <f>S388+T388+U388</f>
        <v>1000000</v>
      </c>
      <c r="S388" s="114">
        <v>1000000</v>
      </c>
      <c r="T388" s="115"/>
      <c r="U388" s="115"/>
      <c r="V388" s="116" t="s">
        <v>10</v>
      </c>
      <c r="W388" s="117">
        <f>S388/10115</f>
        <v>98.863074641621353</v>
      </c>
      <c r="X388" s="297">
        <f t="shared" si="107"/>
        <v>106</v>
      </c>
      <c r="Y388" s="297">
        <v>62</v>
      </c>
      <c r="Z388" s="298">
        <v>44</v>
      </c>
    </row>
    <row r="389" spans="3:26" s="121" customFormat="1" ht="51.75" customHeight="1" x14ac:dyDescent="0.25">
      <c r="C389" s="121">
        <v>1</v>
      </c>
      <c r="D389" s="120" t="s">
        <v>6</v>
      </c>
      <c r="E389" s="108">
        <f t="shared" si="108"/>
        <v>340</v>
      </c>
      <c r="F389" s="109">
        <v>1109</v>
      </c>
      <c r="G389" s="110">
        <v>196713</v>
      </c>
      <c r="H389" s="111">
        <v>502</v>
      </c>
      <c r="I389" s="158" t="s">
        <v>1448</v>
      </c>
      <c r="J389" s="158" t="s">
        <v>1606</v>
      </c>
      <c r="K389" s="112" t="s">
        <v>331</v>
      </c>
      <c r="L389" s="112" t="s">
        <v>22</v>
      </c>
      <c r="M389" s="112" t="s">
        <v>591</v>
      </c>
      <c r="N389" s="112" t="s">
        <v>7</v>
      </c>
      <c r="O389" s="112" t="s">
        <v>8</v>
      </c>
      <c r="P389" s="112" t="s">
        <v>8</v>
      </c>
      <c r="Q389" s="112" t="s">
        <v>158</v>
      </c>
      <c r="R389" s="113">
        <f t="shared" si="123"/>
        <v>1990500</v>
      </c>
      <c r="S389" s="114">
        <v>1990500</v>
      </c>
      <c r="T389" s="115"/>
      <c r="U389" s="115"/>
      <c r="V389" s="116" t="s">
        <v>183</v>
      </c>
      <c r="W389" s="117">
        <f t="shared" ref="W389:W392" si="127">S389/10115</f>
        <v>196.78695007414731</v>
      </c>
      <c r="X389" s="297">
        <f t="shared" si="107"/>
        <v>148</v>
      </c>
      <c r="Y389" s="297">
        <v>77</v>
      </c>
      <c r="Z389" s="298">
        <v>71</v>
      </c>
    </row>
    <row r="390" spans="3:26" s="121" customFormat="1" ht="51.75" customHeight="1" x14ac:dyDescent="0.25">
      <c r="C390" s="121">
        <v>1</v>
      </c>
      <c r="D390" s="120" t="s">
        <v>6</v>
      </c>
      <c r="E390" s="108">
        <f t="shared" si="108"/>
        <v>341</v>
      </c>
      <c r="F390" s="109">
        <v>232</v>
      </c>
      <c r="G390" s="110">
        <v>180544</v>
      </c>
      <c r="H390" s="111">
        <v>433</v>
      </c>
      <c r="I390" s="158" t="s">
        <v>1509</v>
      </c>
      <c r="J390" s="158" t="s">
        <v>1606</v>
      </c>
      <c r="K390" s="112" t="s">
        <v>331</v>
      </c>
      <c r="L390" s="112" t="s">
        <v>22</v>
      </c>
      <c r="M390" s="112" t="s">
        <v>420</v>
      </c>
      <c r="N390" s="112" t="s">
        <v>24</v>
      </c>
      <c r="O390" s="112" t="s">
        <v>8</v>
      </c>
      <c r="P390" s="112" t="s">
        <v>8</v>
      </c>
      <c r="Q390" s="112" t="s">
        <v>158</v>
      </c>
      <c r="R390" s="113">
        <f>S390+T390+U390</f>
        <v>890673.15</v>
      </c>
      <c r="S390" s="114">
        <v>890673.15</v>
      </c>
      <c r="T390" s="115"/>
      <c r="U390" s="115"/>
      <c r="V390" s="116" t="s">
        <v>183</v>
      </c>
      <c r="W390" s="117">
        <f>S390/10115</f>
        <v>88.054686109738014</v>
      </c>
      <c r="X390" s="297">
        <f t="shared" si="107"/>
        <v>93</v>
      </c>
      <c r="Y390" s="297">
        <v>50</v>
      </c>
      <c r="Z390" s="298">
        <v>43</v>
      </c>
    </row>
    <row r="391" spans="3:26" s="121" customFormat="1" ht="51.75" customHeight="1" x14ac:dyDescent="0.25">
      <c r="C391" s="121">
        <v>1</v>
      </c>
      <c r="D391" s="120" t="s">
        <v>6</v>
      </c>
      <c r="E391" s="108">
        <f t="shared" si="108"/>
        <v>342</v>
      </c>
      <c r="F391" s="109">
        <v>42</v>
      </c>
      <c r="G391" s="110">
        <v>173190</v>
      </c>
      <c r="H391" s="111">
        <v>405</v>
      </c>
      <c r="I391" s="158" t="s">
        <v>1624</v>
      </c>
      <c r="J391" s="158" t="s">
        <v>1606</v>
      </c>
      <c r="K391" s="112" t="s">
        <v>331</v>
      </c>
      <c r="L391" s="112" t="s">
        <v>22</v>
      </c>
      <c r="M391" s="112" t="s">
        <v>600</v>
      </c>
      <c r="N391" s="112" t="s">
        <v>18</v>
      </c>
      <c r="O391" s="112" t="s">
        <v>11</v>
      </c>
      <c r="P391" s="112" t="s">
        <v>8</v>
      </c>
      <c r="Q391" s="112" t="s">
        <v>40</v>
      </c>
      <c r="R391" s="113">
        <f>S391+T391+U391</f>
        <v>800000</v>
      </c>
      <c r="S391" s="114">
        <v>800000</v>
      </c>
      <c r="T391" s="115"/>
      <c r="U391" s="115"/>
      <c r="V391" s="116" t="s">
        <v>183</v>
      </c>
      <c r="W391" s="117">
        <f>S391/10115</f>
        <v>79.090459713297079</v>
      </c>
      <c r="X391" s="297">
        <f t="shared" si="107"/>
        <v>65</v>
      </c>
      <c r="Y391" s="297">
        <v>36</v>
      </c>
      <c r="Z391" s="298">
        <v>29</v>
      </c>
    </row>
    <row r="392" spans="3:26" s="121" customFormat="1" ht="51.75" customHeight="1" x14ac:dyDescent="0.25">
      <c r="C392" s="121">
        <v>1</v>
      </c>
      <c r="D392" s="120" t="s">
        <v>6</v>
      </c>
      <c r="E392" s="108">
        <f t="shared" si="108"/>
        <v>343</v>
      </c>
      <c r="F392" s="109">
        <v>43</v>
      </c>
      <c r="G392" s="110">
        <v>174689</v>
      </c>
      <c r="H392" s="111">
        <v>415</v>
      </c>
      <c r="I392" s="158" t="s">
        <v>1626</v>
      </c>
      <c r="J392" s="158" t="s">
        <v>1606</v>
      </c>
      <c r="K392" s="112" t="s">
        <v>331</v>
      </c>
      <c r="L392" s="112" t="s">
        <v>22</v>
      </c>
      <c r="M392" s="112" t="s">
        <v>427</v>
      </c>
      <c r="N392" s="112" t="s">
        <v>7</v>
      </c>
      <c r="O392" s="112" t="s">
        <v>8</v>
      </c>
      <c r="P392" s="112" t="s">
        <v>8</v>
      </c>
      <c r="Q392" s="112" t="s">
        <v>428</v>
      </c>
      <c r="R392" s="113">
        <f t="shared" si="123"/>
        <v>1000000</v>
      </c>
      <c r="S392" s="114">
        <v>1000000</v>
      </c>
      <c r="T392" s="115"/>
      <c r="U392" s="115"/>
      <c r="V392" s="116" t="s">
        <v>183</v>
      </c>
      <c r="W392" s="117">
        <f t="shared" si="127"/>
        <v>98.863074641621353</v>
      </c>
      <c r="X392" s="297">
        <f t="shared" si="107"/>
        <v>106</v>
      </c>
      <c r="Y392" s="297">
        <v>62</v>
      </c>
      <c r="Z392" s="298">
        <v>44</v>
      </c>
    </row>
    <row r="393" spans="3:26" s="121" customFormat="1" ht="51.75" customHeight="1" x14ac:dyDescent="0.25">
      <c r="C393" s="121">
        <v>1</v>
      </c>
      <c r="D393" s="120" t="s">
        <v>6</v>
      </c>
      <c r="E393" s="108">
        <f t="shared" si="108"/>
        <v>344</v>
      </c>
      <c r="F393" s="109">
        <v>5</v>
      </c>
      <c r="G393" s="110">
        <v>180241</v>
      </c>
      <c r="H393" s="111">
        <v>432</v>
      </c>
      <c r="I393" s="158" t="s">
        <v>1493</v>
      </c>
      <c r="J393" s="158" t="s">
        <v>1606</v>
      </c>
      <c r="K393" s="112" t="s">
        <v>331</v>
      </c>
      <c r="L393" s="112" t="s">
        <v>22</v>
      </c>
      <c r="M393" s="112" t="s">
        <v>429</v>
      </c>
      <c r="N393" s="112" t="s">
        <v>7</v>
      </c>
      <c r="O393" s="112" t="s">
        <v>8</v>
      </c>
      <c r="P393" s="112" t="s">
        <v>8</v>
      </c>
      <c r="Q393" s="112" t="s">
        <v>321</v>
      </c>
      <c r="R393" s="113">
        <f t="shared" si="123"/>
        <v>950000</v>
      </c>
      <c r="S393" s="114">
        <v>950000</v>
      </c>
      <c r="T393" s="115"/>
      <c r="U393" s="115"/>
      <c r="V393" s="116" t="s">
        <v>183</v>
      </c>
      <c r="W393" s="117">
        <f>S393/10115</f>
        <v>93.919920909540281</v>
      </c>
      <c r="X393" s="297">
        <f t="shared" si="107"/>
        <v>79</v>
      </c>
      <c r="Y393" s="297">
        <v>42</v>
      </c>
      <c r="Z393" s="298">
        <v>37</v>
      </c>
    </row>
    <row r="394" spans="3:26" s="121" customFormat="1" ht="51.75" customHeight="1" x14ac:dyDescent="0.25">
      <c r="C394" s="121">
        <v>1</v>
      </c>
      <c r="D394" s="120" t="s">
        <v>6</v>
      </c>
      <c r="E394" s="108">
        <f t="shared" si="108"/>
        <v>345</v>
      </c>
      <c r="F394" s="109">
        <v>45</v>
      </c>
      <c r="G394" s="110">
        <v>190985</v>
      </c>
      <c r="H394" s="111">
        <v>470</v>
      </c>
      <c r="I394" s="158" t="s">
        <v>1557</v>
      </c>
      <c r="J394" s="158" t="s">
        <v>1606</v>
      </c>
      <c r="K394" s="112" t="s">
        <v>4</v>
      </c>
      <c r="L394" s="112" t="s">
        <v>22</v>
      </c>
      <c r="M394" s="112" t="s">
        <v>656</v>
      </c>
      <c r="N394" s="112" t="s">
        <v>18</v>
      </c>
      <c r="O394" s="112" t="s">
        <v>8</v>
      </c>
      <c r="P394" s="112" t="s">
        <v>8</v>
      </c>
      <c r="Q394" s="112" t="s">
        <v>42</v>
      </c>
      <c r="R394" s="113">
        <f>S394+T394+U394</f>
        <v>1576888.94</v>
      </c>
      <c r="S394" s="114">
        <v>1576888.94</v>
      </c>
      <c r="T394" s="115"/>
      <c r="U394" s="115"/>
      <c r="V394" s="116" t="s">
        <v>10</v>
      </c>
      <c r="W394" s="117">
        <f>S394/10115</f>
        <v>155.89608897676717</v>
      </c>
      <c r="X394" s="297">
        <f t="shared" si="107"/>
        <v>114</v>
      </c>
      <c r="Y394" s="297">
        <v>60</v>
      </c>
      <c r="Z394" s="298">
        <v>54</v>
      </c>
    </row>
    <row r="395" spans="3:26" s="121" customFormat="1" ht="51.75" customHeight="1" x14ac:dyDescent="0.25">
      <c r="C395" s="121">
        <v>1</v>
      </c>
      <c r="D395" s="120" t="s">
        <v>6</v>
      </c>
      <c r="E395" s="108">
        <f t="shared" si="108"/>
        <v>346</v>
      </c>
      <c r="F395" s="109">
        <v>46</v>
      </c>
      <c r="G395" s="110">
        <v>157676</v>
      </c>
      <c r="H395" s="111">
        <v>305</v>
      </c>
      <c r="I395" s="158" t="s">
        <v>1706</v>
      </c>
      <c r="J395" s="158" t="s">
        <v>1606</v>
      </c>
      <c r="K395" s="112" t="s">
        <v>331</v>
      </c>
      <c r="L395" s="112" t="s">
        <v>22</v>
      </c>
      <c r="M395" s="112" t="s">
        <v>430</v>
      </c>
      <c r="N395" s="112" t="s">
        <v>7</v>
      </c>
      <c r="O395" s="112" t="s">
        <v>8</v>
      </c>
      <c r="P395" s="112" t="s">
        <v>8</v>
      </c>
      <c r="Q395" s="112" t="s">
        <v>431</v>
      </c>
      <c r="R395" s="113">
        <f t="shared" si="123"/>
        <v>800000</v>
      </c>
      <c r="S395" s="114">
        <v>800000</v>
      </c>
      <c r="T395" s="115"/>
      <c r="U395" s="115"/>
      <c r="V395" s="116" t="s">
        <v>183</v>
      </c>
      <c r="W395" s="117">
        <f t="shared" ref="W395:W438" si="128">S395/11150</f>
        <v>71.74887892376681</v>
      </c>
      <c r="X395" s="297">
        <f t="shared" si="107"/>
        <v>58</v>
      </c>
      <c r="Y395" s="297">
        <v>30</v>
      </c>
      <c r="Z395" s="298">
        <v>28</v>
      </c>
    </row>
    <row r="396" spans="3:26" s="121" customFormat="1" ht="51.75" customHeight="1" x14ac:dyDescent="0.25">
      <c r="C396" s="121">
        <v>1</v>
      </c>
      <c r="D396" s="120" t="s">
        <v>6</v>
      </c>
      <c r="E396" s="108">
        <f t="shared" si="108"/>
        <v>347</v>
      </c>
      <c r="F396" s="109">
        <v>47</v>
      </c>
      <c r="G396" s="110">
        <v>173479</v>
      </c>
      <c r="H396" s="111">
        <v>406</v>
      </c>
      <c r="I396" s="158" t="s">
        <v>1628</v>
      </c>
      <c r="J396" s="158" t="s">
        <v>1606</v>
      </c>
      <c r="K396" s="112" t="s">
        <v>331</v>
      </c>
      <c r="L396" s="112" t="s">
        <v>22</v>
      </c>
      <c r="M396" s="112" t="s">
        <v>606</v>
      </c>
      <c r="N396" s="112" t="s">
        <v>7</v>
      </c>
      <c r="O396" s="112" t="s">
        <v>8</v>
      </c>
      <c r="P396" s="112" t="s">
        <v>8</v>
      </c>
      <c r="Q396" s="112" t="s">
        <v>43</v>
      </c>
      <c r="R396" s="113">
        <f>S396+T396+U396</f>
        <v>800000</v>
      </c>
      <c r="S396" s="114">
        <v>800000</v>
      </c>
      <c r="T396" s="115"/>
      <c r="U396" s="115"/>
      <c r="V396" s="116" t="s">
        <v>183</v>
      </c>
      <c r="W396" s="117">
        <f t="shared" ref="W396:W403" si="129">S396/10115</f>
        <v>79.090459713297079</v>
      </c>
      <c r="X396" s="297">
        <f t="shared" si="107"/>
        <v>111</v>
      </c>
      <c r="Y396" s="297">
        <v>59</v>
      </c>
      <c r="Z396" s="298">
        <v>52</v>
      </c>
    </row>
    <row r="397" spans="3:26" s="121" customFormat="1" ht="51.75" customHeight="1" x14ac:dyDescent="0.25">
      <c r="C397" s="121">
        <v>1</v>
      </c>
      <c r="D397" s="120" t="s">
        <v>6</v>
      </c>
      <c r="E397" s="108">
        <f t="shared" si="108"/>
        <v>348</v>
      </c>
      <c r="F397" s="109">
        <v>48</v>
      </c>
      <c r="G397" s="110">
        <v>255154</v>
      </c>
      <c r="H397" s="111"/>
      <c r="I397" s="158" t="s">
        <v>1733</v>
      </c>
      <c r="J397" s="158" t="s">
        <v>1606</v>
      </c>
      <c r="K397" s="112" t="s">
        <v>331</v>
      </c>
      <c r="L397" s="112" t="s">
        <v>22</v>
      </c>
      <c r="M397" s="112" t="s">
        <v>970</v>
      </c>
      <c r="N397" s="112" t="s">
        <v>7</v>
      </c>
      <c r="O397" s="112" t="s">
        <v>8</v>
      </c>
      <c r="P397" s="112" t="s">
        <v>8</v>
      </c>
      <c r="Q397" s="112" t="s">
        <v>44</v>
      </c>
      <c r="R397" s="113">
        <f>S397+T397+U397</f>
        <v>1016000</v>
      </c>
      <c r="S397" s="114">
        <v>1016000</v>
      </c>
      <c r="T397" s="115"/>
      <c r="U397" s="115"/>
      <c r="V397" s="116" t="s">
        <v>10</v>
      </c>
      <c r="W397" s="117">
        <f>S397/10115</f>
        <v>100.4448838358873</v>
      </c>
      <c r="X397" s="297">
        <f t="shared" si="107"/>
        <v>105</v>
      </c>
      <c r="Y397" s="297">
        <v>56</v>
      </c>
      <c r="Z397" s="298">
        <v>49</v>
      </c>
    </row>
    <row r="398" spans="3:26" s="121" customFormat="1" ht="51.75" customHeight="1" x14ac:dyDescent="0.25">
      <c r="C398" s="121">
        <v>1</v>
      </c>
      <c r="D398" s="120" t="s">
        <v>6</v>
      </c>
      <c r="E398" s="108">
        <f t="shared" si="108"/>
        <v>349</v>
      </c>
      <c r="F398" s="109">
        <v>49</v>
      </c>
      <c r="G398" s="110">
        <v>174787</v>
      </c>
      <c r="H398" s="111">
        <v>416</v>
      </c>
      <c r="I398" s="158" t="s">
        <v>1629</v>
      </c>
      <c r="J398" s="158" t="s">
        <v>1606</v>
      </c>
      <c r="K398" s="112" t="s">
        <v>331</v>
      </c>
      <c r="L398" s="112" t="s">
        <v>22</v>
      </c>
      <c r="M398" s="112" t="s">
        <v>432</v>
      </c>
      <c r="N398" s="112" t="s">
        <v>18</v>
      </c>
      <c r="O398" s="112" t="s">
        <v>8</v>
      </c>
      <c r="P398" s="112" t="s">
        <v>8</v>
      </c>
      <c r="Q398" s="112" t="s">
        <v>433</v>
      </c>
      <c r="R398" s="113">
        <f t="shared" si="123"/>
        <v>1000000</v>
      </c>
      <c r="S398" s="114">
        <v>1000000</v>
      </c>
      <c r="T398" s="115"/>
      <c r="U398" s="115"/>
      <c r="V398" s="116" t="s">
        <v>183</v>
      </c>
      <c r="W398" s="117">
        <f t="shared" si="129"/>
        <v>98.863074641621353</v>
      </c>
      <c r="X398" s="297">
        <f t="shared" si="107"/>
        <v>136</v>
      </c>
      <c r="Y398" s="297">
        <v>70</v>
      </c>
      <c r="Z398" s="298">
        <v>66</v>
      </c>
    </row>
    <row r="399" spans="3:26" s="121" customFormat="1" ht="51.75" customHeight="1" x14ac:dyDescent="0.25">
      <c r="C399" s="121">
        <v>1</v>
      </c>
      <c r="D399" s="120" t="s">
        <v>6</v>
      </c>
      <c r="E399" s="108">
        <f t="shared" si="108"/>
        <v>350</v>
      </c>
      <c r="F399" s="109">
        <v>1143</v>
      </c>
      <c r="G399" s="110">
        <v>191290</v>
      </c>
      <c r="H399" s="111">
        <v>471</v>
      </c>
      <c r="I399" s="158" t="s">
        <v>1507</v>
      </c>
      <c r="J399" s="158" t="s">
        <v>1606</v>
      </c>
      <c r="K399" s="112" t="s">
        <v>331</v>
      </c>
      <c r="L399" s="112" t="s">
        <v>22</v>
      </c>
      <c r="M399" s="112" t="s">
        <v>668</v>
      </c>
      <c r="N399" s="112" t="s">
        <v>34</v>
      </c>
      <c r="O399" s="112" t="s">
        <v>8</v>
      </c>
      <c r="P399" s="112" t="s">
        <v>8</v>
      </c>
      <c r="Q399" s="112" t="s">
        <v>669</v>
      </c>
      <c r="R399" s="113">
        <f t="shared" si="123"/>
        <v>1300000</v>
      </c>
      <c r="S399" s="114">
        <v>1300000</v>
      </c>
      <c r="T399" s="115"/>
      <c r="U399" s="115"/>
      <c r="V399" s="116" t="s">
        <v>183</v>
      </c>
      <c r="W399" s="117">
        <f t="shared" si="129"/>
        <v>128.52199703410776</v>
      </c>
      <c r="X399" s="297">
        <f t="shared" si="107"/>
        <v>249</v>
      </c>
      <c r="Y399" s="297">
        <v>127</v>
      </c>
      <c r="Z399" s="298">
        <v>122</v>
      </c>
    </row>
    <row r="400" spans="3:26" s="121" customFormat="1" ht="51.75" customHeight="1" x14ac:dyDescent="0.25">
      <c r="C400" s="121">
        <v>1</v>
      </c>
      <c r="D400" s="120" t="s">
        <v>6</v>
      </c>
      <c r="E400" s="108">
        <f t="shared" si="108"/>
        <v>351</v>
      </c>
      <c r="F400" s="109">
        <v>50</v>
      </c>
      <c r="G400" s="110">
        <v>195300</v>
      </c>
      <c r="H400" s="111">
        <v>495</v>
      </c>
      <c r="I400" s="158" t="s">
        <v>1495</v>
      </c>
      <c r="J400" s="158" t="s">
        <v>1606</v>
      </c>
      <c r="K400" s="112" t="s">
        <v>331</v>
      </c>
      <c r="L400" s="112" t="s">
        <v>22</v>
      </c>
      <c r="M400" s="112" t="s">
        <v>675</v>
      </c>
      <c r="N400" s="112" t="s">
        <v>34</v>
      </c>
      <c r="O400" s="112" t="s">
        <v>8</v>
      </c>
      <c r="P400" s="112" t="s">
        <v>8</v>
      </c>
      <c r="Q400" s="112" t="s">
        <v>45</v>
      </c>
      <c r="R400" s="113">
        <f t="shared" ref="R400:R407" si="130">S400+T400+U400</f>
        <v>1850000</v>
      </c>
      <c r="S400" s="114">
        <v>1850000</v>
      </c>
      <c r="T400" s="115"/>
      <c r="U400" s="115"/>
      <c r="V400" s="116" t="s">
        <v>10</v>
      </c>
      <c r="W400" s="117">
        <f>S400/10115</f>
        <v>182.89668808699952</v>
      </c>
      <c r="X400" s="297">
        <f t="shared" si="107"/>
        <v>100</v>
      </c>
      <c r="Y400" s="297">
        <v>48</v>
      </c>
      <c r="Z400" s="298">
        <v>52</v>
      </c>
    </row>
    <row r="401" spans="3:26" s="121" customFormat="1" ht="51.75" customHeight="1" x14ac:dyDescent="0.25">
      <c r="C401" s="121">
        <v>1</v>
      </c>
      <c r="D401" s="120" t="s">
        <v>6</v>
      </c>
      <c r="E401" s="108">
        <f t="shared" si="108"/>
        <v>352</v>
      </c>
      <c r="F401" s="109">
        <v>52</v>
      </c>
      <c r="G401" s="110">
        <v>176641</v>
      </c>
      <c r="H401" s="111">
        <v>428</v>
      </c>
      <c r="I401" s="158" t="s">
        <v>1553</v>
      </c>
      <c r="J401" s="158" t="s">
        <v>1606</v>
      </c>
      <c r="K401" s="112" t="s">
        <v>331</v>
      </c>
      <c r="L401" s="112" t="s">
        <v>22</v>
      </c>
      <c r="M401" s="112" t="s">
        <v>420</v>
      </c>
      <c r="N401" s="112" t="s">
        <v>7</v>
      </c>
      <c r="O401" s="112" t="s">
        <v>8</v>
      </c>
      <c r="P401" s="112" t="s">
        <v>8</v>
      </c>
      <c r="Q401" s="112" t="s">
        <v>46</v>
      </c>
      <c r="R401" s="113">
        <f t="shared" si="130"/>
        <v>800000</v>
      </c>
      <c r="S401" s="114">
        <v>800000</v>
      </c>
      <c r="T401" s="115"/>
      <c r="U401" s="115"/>
      <c r="V401" s="116" t="s">
        <v>183</v>
      </c>
      <c r="W401" s="117">
        <f t="shared" si="129"/>
        <v>79.090459713297079</v>
      </c>
      <c r="X401" s="297">
        <f t="shared" ref="X401:X458" si="131">+Y401+Z401</f>
        <v>118</v>
      </c>
      <c r="Y401" s="297">
        <v>61</v>
      </c>
      <c r="Z401" s="298">
        <v>57</v>
      </c>
    </row>
    <row r="402" spans="3:26" s="121" customFormat="1" ht="51.75" customHeight="1" x14ac:dyDescent="0.25">
      <c r="C402" s="121">
        <v>1</v>
      </c>
      <c r="D402" s="120" t="s">
        <v>6</v>
      </c>
      <c r="E402" s="108">
        <f t="shared" ref="E402:E458" si="132">E401+1</f>
        <v>353</v>
      </c>
      <c r="F402" s="109">
        <v>53</v>
      </c>
      <c r="G402" s="110">
        <v>173517</v>
      </c>
      <c r="H402" s="111">
        <v>407</v>
      </c>
      <c r="I402" s="158" t="s">
        <v>1639</v>
      </c>
      <c r="J402" s="158" t="s">
        <v>1606</v>
      </c>
      <c r="K402" s="112" t="s">
        <v>331</v>
      </c>
      <c r="L402" s="112" t="s">
        <v>22</v>
      </c>
      <c r="M402" s="112" t="s">
        <v>607</v>
      </c>
      <c r="N402" s="112" t="s">
        <v>18</v>
      </c>
      <c r="O402" s="112" t="s">
        <v>11</v>
      </c>
      <c r="P402" s="112" t="s">
        <v>8</v>
      </c>
      <c r="Q402" s="112" t="s">
        <v>47</v>
      </c>
      <c r="R402" s="113">
        <f t="shared" si="130"/>
        <v>1099999.97</v>
      </c>
      <c r="S402" s="114">
        <v>1099999.97</v>
      </c>
      <c r="T402" s="115"/>
      <c r="U402" s="115"/>
      <c r="V402" s="116" t="s">
        <v>183</v>
      </c>
      <c r="W402" s="117">
        <f t="shared" si="129"/>
        <v>108.74937913989125</v>
      </c>
      <c r="X402" s="297">
        <f t="shared" si="131"/>
        <v>75</v>
      </c>
      <c r="Y402" s="297">
        <v>40</v>
      </c>
      <c r="Z402" s="298">
        <v>35</v>
      </c>
    </row>
    <row r="403" spans="3:26" s="121" customFormat="1" ht="51.75" customHeight="1" x14ac:dyDescent="0.25">
      <c r="C403" s="121">
        <v>1</v>
      </c>
      <c r="D403" s="120" t="s">
        <v>6</v>
      </c>
      <c r="E403" s="108">
        <f t="shared" si="132"/>
        <v>354</v>
      </c>
      <c r="F403" s="109">
        <v>1110</v>
      </c>
      <c r="G403" s="110">
        <v>189940</v>
      </c>
      <c r="H403" s="111">
        <v>467</v>
      </c>
      <c r="I403" s="158" t="s">
        <v>1525</v>
      </c>
      <c r="J403" s="158" t="s">
        <v>1606</v>
      </c>
      <c r="K403" s="112" t="s">
        <v>331</v>
      </c>
      <c r="L403" s="112" t="s">
        <v>22</v>
      </c>
      <c r="M403" s="112" t="s">
        <v>661</v>
      </c>
      <c r="N403" s="112" t="s">
        <v>18</v>
      </c>
      <c r="O403" s="112" t="s">
        <v>11</v>
      </c>
      <c r="P403" s="112" t="s">
        <v>8</v>
      </c>
      <c r="Q403" s="112" t="s">
        <v>47</v>
      </c>
      <c r="R403" s="113">
        <f t="shared" si="130"/>
        <v>1700000</v>
      </c>
      <c r="S403" s="114">
        <v>1700000</v>
      </c>
      <c r="T403" s="115"/>
      <c r="U403" s="115"/>
      <c r="V403" s="116" t="s">
        <v>183</v>
      </c>
      <c r="W403" s="117">
        <f t="shared" si="129"/>
        <v>168.0672268907563</v>
      </c>
      <c r="X403" s="297">
        <f t="shared" si="131"/>
        <v>159</v>
      </c>
      <c r="Y403" s="297">
        <v>82</v>
      </c>
      <c r="Z403" s="298">
        <v>77</v>
      </c>
    </row>
    <row r="404" spans="3:26" s="121" customFormat="1" ht="51.75" customHeight="1" x14ac:dyDescent="0.25">
      <c r="C404" s="121">
        <v>1</v>
      </c>
      <c r="D404" s="120" t="s">
        <v>6</v>
      </c>
      <c r="E404" s="108">
        <f t="shared" si="132"/>
        <v>355</v>
      </c>
      <c r="F404" s="109">
        <v>55</v>
      </c>
      <c r="G404" s="110">
        <v>255278</v>
      </c>
      <c r="H404" s="111"/>
      <c r="I404" s="158" t="s">
        <v>1738</v>
      </c>
      <c r="J404" s="158" t="s">
        <v>1606</v>
      </c>
      <c r="K404" s="112" t="s">
        <v>4</v>
      </c>
      <c r="L404" s="112" t="s">
        <v>22</v>
      </c>
      <c r="M404" s="112" t="s">
        <v>420</v>
      </c>
      <c r="N404" s="112" t="s">
        <v>13</v>
      </c>
      <c r="O404" s="112" t="s">
        <v>8</v>
      </c>
      <c r="P404" s="112" t="s">
        <v>8</v>
      </c>
      <c r="Q404" s="112" t="s">
        <v>49</v>
      </c>
      <c r="R404" s="113">
        <f>S404+T404+U404</f>
        <v>1030765</v>
      </c>
      <c r="S404" s="114">
        <v>1030765</v>
      </c>
      <c r="T404" s="115"/>
      <c r="U404" s="115"/>
      <c r="V404" s="116" t="s">
        <v>10</v>
      </c>
      <c r="W404" s="117">
        <f>S404/10115</f>
        <v>101.90459713297084</v>
      </c>
      <c r="X404" s="297">
        <f t="shared" si="131"/>
        <v>132</v>
      </c>
      <c r="Y404" s="297">
        <v>67</v>
      </c>
      <c r="Z404" s="298">
        <v>65</v>
      </c>
    </row>
    <row r="405" spans="3:26" s="121" customFormat="1" ht="51.75" customHeight="1" x14ac:dyDescent="0.25">
      <c r="C405" s="121">
        <v>1</v>
      </c>
      <c r="D405" s="120" t="s">
        <v>6</v>
      </c>
      <c r="E405" s="108">
        <f t="shared" si="132"/>
        <v>356</v>
      </c>
      <c r="F405" s="109">
        <v>109</v>
      </c>
      <c r="G405" s="110">
        <v>223882</v>
      </c>
      <c r="H405" s="111"/>
      <c r="I405" s="158" t="s">
        <v>1771</v>
      </c>
      <c r="J405" s="158" t="s">
        <v>1606</v>
      </c>
      <c r="K405" s="112" t="s">
        <v>331</v>
      </c>
      <c r="L405" s="112" t="s">
        <v>22</v>
      </c>
      <c r="M405" s="112" t="s">
        <v>625</v>
      </c>
      <c r="N405" s="112" t="s">
        <v>7</v>
      </c>
      <c r="O405" s="112" t="s">
        <v>8</v>
      </c>
      <c r="P405" s="112" t="s">
        <v>8</v>
      </c>
      <c r="Q405" s="112" t="s">
        <v>98</v>
      </c>
      <c r="R405" s="113">
        <f>S405+T405+U405</f>
        <v>1500000</v>
      </c>
      <c r="S405" s="114">
        <v>1500000</v>
      </c>
      <c r="T405" s="115"/>
      <c r="U405" s="115"/>
      <c r="V405" s="116" t="s">
        <v>183</v>
      </c>
      <c r="W405" s="117">
        <f>S405/10115</f>
        <v>148.29461196243204</v>
      </c>
      <c r="X405" s="297">
        <f t="shared" si="131"/>
        <v>204</v>
      </c>
      <c r="Y405" s="297">
        <v>110</v>
      </c>
      <c r="Z405" s="298">
        <v>94</v>
      </c>
    </row>
    <row r="406" spans="3:26" s="121" customFormat="1" ht="81.75" customHeight="1" x14ac:dyDescent="0.25">
      <c r="C406" s="121">
        <v>1</v>
      </c>
      <c r="D406" s="120" t="s">
        <v>6</v>
      </c>
      <c r="E406" s="108">
        <f t="shared" si="132"/>
        <v>357</v>
      </c>
      <c r="F406" s="109">
        <v>110</v>
      </c>
      <c r="G406" s="110">
        <v>182267</v>
      </c>
      <c r="H406" s="111">
        <v>440</v>
      </c>
      <c r="I406" s="158" t="s">
        <v>1549</v>
      </c>
      <c r="J406" s="158" t="s">
        <v>1606</v>
      </c>
      <c r="K406" s="112" t="s">
        <v>331</v>
      </c>
      <c r="L406" s="112" t="s">
        <v>22</v>
      </c>
      <c r="M406" s="112" t="s">
        <v>626</v>
      </c>
      <c r="N406" s="112" t="s">
        <v>7</v>
      </c>
      <c r="O406" s="112" t="s">
        <v>11</v>
      </c>
      <c r="P406" s="112" t="s">
        <v>8</v>
      </c>
      <c r="Q406" s="112" t="s">
        <v>99</v>
      </c>
      <c r="R406" s="113">
        <f t="shared" si="130"/>
        <v>1150000</v>
      </c>
      <c r="S406" s="114">
        <v>1150000</v>
      </c>
      <c r="T406" s="115"/>
      <c r="U406" s="115"/>
      <c r="V406" s="116" t="s">
        <v>183</v>
      </c>
      <c r="W406" s="117">
        <f t="shared" ref="W406:W416" si="133">S406/10115</f>
        <v>113.69253583786455</v>
      </c>
      <c r="X406" s="297">
        <f t="shared" si="131"/>
        <v>134</v>
      </c>
      <c r="Y406" s="297">
        <v>71</v>
      </c>
      <c r="Z406" s="298">
        <v>63</v>
      </c>
    </row>
    <row r="407" spans="3:26" s="121" customFormat="1" ht="51.75" customHeight="1" x14ac:dyDescent="0.25">
      <c r="C407" s="121">
        <v>1</v>
      </c>
      <c r="D407" s="120" t="s">
        <v>6</v>
      </c>
      <c r="E407" s="108">
        <f t="shared" si="132"/>
        <v>358</v>
      </c>
      <c r="F407" s="109">
        <v>57</v>
      </c>
      <c r="G407" s="110">
        <v>180116</v>
      </c>
      <c r="H407" s="111">
        <v>430</v>
      </c>
      <c r="I407" s="158" t="s">
        <v>1479</v>
      </c>
      <c r="J407" s="158" t="s">
        <v>1606</v>
      </c>
      <c r="K407" s="112" t="s">
        <v>331</v>
      </c>
      <c r="L407" s="112" t="s">
        <v>22</v>
      </c>
      <c r="M407" s="112" t="s">
        <v>622</v>
      </c>
      <c r="N407" s="112" t="s">
        <v>13</v>
      </c>
      <c r="O407" s="112" t="s">
        <v>8</v>
      </c>
      <c r="P407" s="112" t="s">
        <v>8</v>
      </c>
      <c r="Q407" s="112" t="s">
        <v>50</v>
      </c>
      <c r="R407" s="113">
        <f t="shared" si="130"/>
        <v>1550000</v>
      </c>
      <c r="S407" s="114">
        <v>1550000</v>
      </c>
      <c r="T407" s="115"/>
      <c r="U407" s="115"/>
      <c r="V407" s="116" t="s">
        <v>183</v>
      </c>
      <c r="W407" s="117">
        <f t="shared" si="133"/>
        <v>153.23776569451309</v>
      </c>
      <c r="X407" s="297">
        <f t="shared" si="131"/>
        <v>159</v>
      </c>
      <c r="Y407" s="297">
        <v>84</v>
      </c>
      <c r="Z407" s="298">
        <v>75</v>
      </c>
    </row>
    <row r="408" spans="3:26" s="121" customFormat="1" ht="51.75" customHeight="1" x14ac:dyDescent="0.25">
      <c r="C408" s="121">
        <v>1</v>
      </c>
      <c r="D408" s="120" t="s">
        <v>6</v>
      </c>
      <c r="E408" s="108">
        <f t="shared" si="132"/>
        <v>359</v>
      </c>
      <c r="F408" s="109">
        <v>1050</v>
      </c>
      <c r="G408" s="110">
        <v>157722</v>
      </c>
      <c r="H408" s="111">
        <v>315</v>
      </c>
      <c r="I408" s="158" t="s">
        <v>1823</v>
      </c>
      <c r="J408" s="158" t="s">
        <v>1606</v>
      </c>
      <c r="K408" s="112" t="s">
        <v>331</v>
      </c>
      <c r="L408" s="112" t="s">
        <v>22</v>
      </c>
      <c r="M408" s="112" t="s">
        <v>434</v>
      </c>
      <c r="N408" s="112" t="s">
        <v>13</v>
      </c>
      <c r="O408" s="112" t="s">
        <v>8</v>
      </c>
      <c r="P408" s="112" t="s">
        <v>8</v>
      </c>
      <c r="Q408" s="112" t="s">
        <v>14</v>
      </c>
      <c r="R408" s="113">
        <f t="shared" si="123"/>
        <v>900000</v>
      </c>
      <c r="S408" s="114">
        <v>900000</v>
      </c>
      <c r="T408" s="115"/>
      <c r="U408" s="115"/>
      <c r="V408" s="116" t="s">
        <v>183</v>
      </c>
      <c r="W408" s="117">
        <f t="shared" si="133"/>
        <v>88.976767177459223</v>
      </c>
      <c r="X408" s="297">
        <f t="shared" si="131"/>
        <v>65</v>
      </c>
      <c r="Y408" s="297">
        <v>37</v>
      </c>
      <c r="Z408" s="298">
        <v>28</v>
      </c>
    </row>
    <row r="409" spans="3:26" s="121" customFormat="1" ht="51.75" customHeight="1" x14ac:dyDescent="0.25">
      <c r="C409" s="121">
        <v>1</v>
      </c>
      <c r="D409" s="120" t="s">
        <v>6</v>
      </c>
      <c r="E409" s="108">
        <f t="shared" si="132"/>
        <v>360</v>
      </c>
      <c r="F409" s="109">
        <v>6</v>
      </c>
      <c r="G409" s="110">
        <v>210618</v>
      </c>
      <c r="H409" s="111">
        <v>612</v>
      </c>
      <c r="I409" s="158" t="s">
        <v>1571</v>
      </c>
      <c r="J409" s="158" t="s">
        <v>1606</v>
      </c>
      <c r="K409" s="112" t="s">
        <v>331</v>
      </c>
      <c r="L409" s="112" t="s">
        <v>22</v>
      </c>
      <c r="M409" s="112" t="s">
        <v>698</v>
      </c>
      <c r="N409" s="112" t="s">
        <v>13</v>
      </c>
      <c r="O409" s="112" t="s">
        <v>11</v>
      </c>
      <c r="P409" s="112" t="s">
        <v>8</v>
      </c>
      <c r="Q409" s="112" t="s">
        <v>14</v>
      </c>
      <c r="R409" s="113">
        <f t="shared" ref="R409:R415" si="134">S409+T409+U409</f>
        <v>1085000</v>
      </c>
      <c r="S409" s="114">
        <v>1085000</v>
      </c>
      <c r="T409" s="115"/>
      <c r="U409" s="115"/>
      <c r="V409" s="116" t="s">
        <v>183</v>
      </c>
      <c r="W409" s="117">
        <f>S409/10115</f>
        <v>107.26643598615917</v>
      </c>
      <c r="X409" s="297">
        <f t="shared" si="131"/>
        <v>167</v>
      </c>
      <c r="Y409" s="297">
        <v>90</v>
      </c>
      <c r="Z409" s="298">
        <v>77</v>
      </c>
    </row>
    <row r="410" spans="3:26" s="121" customFormat="1" ht="51.75" customHeight="1" x14ac:dyDescent="0.25">
      <c r="C410" s="121">
        <v>1</v>
      </c>
      <c r="D410" s="120" t="s">
        <v>6</v>
      </c>
      <c r="E410" s="108">
        <f t="shared" si="132"/>
        <v>361</v>
      </c>
      <c r="F410" s="109">
        <v>58</v>
      </c>
      <c r="G410" s="110">
        <v>180212</v>
      </c>
      <c r="H410" s="111">
        <v>431</v>
      </c>
      <c r="I410" s="158" t="s">
        <v>1483</v>
      </c>
      <c r="J410" s="158" t="s">
        <v>1606</v>
      </c>
      <c r="K410" s="112" t="s">
        <v>331</v>
      </c>
      <c r="L410" s="112" t="s">
        <v>22</v>
      </c>
      <c r="M410" s="112" t="s">
        <v>699</v>
      </c>
      <c r="N410" s="112" t="s">
        <v>52</v>
      </c>
      <c r="O410" s="112" t="s">
        <v>11</v>
      </c>
      <c r="P410" s="112" t="s">
        <v>8</v>
      </c>
      <c r="Q410" s="112" t="s">
        <v>53</v>
      </c>
      <c r="R410" s="113">
        <f t="shared" si="134"/>
        <v>1500000</v>
      </c>
      <c r="S410" s="114">
        <v>1500000</v>
      </c>
      <c r="T410" s="115"/>
      <c r="U410" s="115"/>
      <c r="V410" s="116" t="s">
        <v>183</v>
      </c>
      <c r="W410" s="117">
        <f t="shared" si="133"/>
        <v>148.29461196243204</v>
      </c>
      <c r="X410" s="297">
        <f t="shared" si="131"/>
        <v>83</v>
      </c>
      <c r="Y410" s="297">
        <v>45</v>
      </c>
      <c r="Z410" s="298">
        <v>38</v>
      </c>
    </row>
    <row r="411" spans="3:26" s="121" customFormat="1" ht="51.75" customHeight="1" x14ac:dyDescent="0.25">
      <c r="C411" s="121">
        <v>1</v>
      </c>
      <c r="D411" s="120" t="s">
        <v>6</v>
      </c>
      <c r="E411" s="108">
        <f t="shared" si="132"/>
        <v>362</v>
      </c>
      <c r="F411" s="109">
        <v>61</v>
      </c>
      <c r="G411" s="110">
        <v>183049</v>
      </c>
      <c r="H411" s="111">
        <v>444</v>
      </c>
      <c r="I411" s="158" t="s">
        <v>1515</v>
      </c>
      <c r="J411" s="158" t="s">
        <v>1606</v>
      </c>
      <c r="K411" s="112" t="s">
        <v>331</v>
      </c>
      <c r="L411" s="112" t="s">
        <v>22</v>
      </c>
      <c r="M411" s="112" t="s">
        <v>636</v>
      </c>
      <c r="N411" s="112" t="s">
        <v>52</v>
      </c>
      <c r="O411" s="112" t="s">
        <v>8</v>
      </c>
      <c r="P411" s="112" t="s">
        <v>8</v>
      </c>
      <c r="Q411" s="112" t="s">
        <v>59</v>
      </c>
      <c r="R411" s="113">
        <f t="shared" si="134"/>
        <v>1500000</v>
      </c>
      <c r="S411" s="114">
        <v>1500000</v>
      </c>
      <c r="T411" s="115"/>
      <c r="U411" s="115"/>
      <c r="V411" s="116" t="s">
        <v>183</v>
      </c>
      <c r="W411" s="117">
        <f>S411/10115</f>
        <v>148.29461196243204</v>
      </c>
      <c r="X411" s="297">
        <f t="shared" si="131"/>
        <v>143</v>
      </c>
      <c r="Y411" s="297">
        <v>75</v>
      </c>
      <c r="Z411" s="298">
        <v>68</v>
      </c>
    </row>
    <row r="412" spans="3:26" s="121" customFormat="1" ht="51.75" customHeight="1" x14ac:dyDescent="0.25">
      <c r="C412" s="121">
        <v>1</v>
      </c>
      <c r="D412" s="120" t="s">
        <v>6</v>
      </c>
      <c r="E412" s="108">
        <f t="shared" si="132"/>
        <v>363</v>
      </c>
      <c r="F412" s="109">
        <v>65</v>
      </c>
      <c r="G412" s="110">
        <v>223904</v>
      </c>
      <c r="H412" s="111"/>
      <c r="I412" s="158" t="s">
        <v>1772</v>
      </c>
      <c r="J412" s="158" t="s">
        <v>1606</v>
      </c>
      <c r="K412" s="112" t="s">
        <v>331</v>
      </c>
      <c r="L412" s="112" t="s">
        <v>22</v>
      </c>
      <c r="M412" s="112" t="s">
        <v>846</v>
      </c>
      <c r="N412" s="112" t="s">
        <v>52</v>
      </c>
      <c r="O412" s="112" t="s">
        <v>8</v>
      </c>
      <c r="P412" s="112" t="s">
        <v>8</v>
      </c>
      <c r="Q412" s="112" t="s">
        <v>58</v>
      </c>
      <c r="R412" s="113">
        <f t="shared" si="134"/>
        <v>558943.66</v>
      </c>
      <c r="S412" s="114">
        <v>558943.66</v>
      </c>
      <c r="T412" s="115"/>
      <c r="U412" s="115"/>
      <c r="V412" s="116" t="s">
        <v>183</v>
      </c>
      <c r="W412" s="117">
        <f>S412/10115</f>
        <v>55.25888877904103</v>
      </c>
      <c r="X412" s="297">
        <f t="shared" si="131"/>
        <v>76</v>
      </c>
      <c r="Y412" s="297">
        <v>43</v>
      </c>
      <c r="Z412" s="298">
        <v>33</v>
      </c>
    </row>
    <row r="413" spans="3:26" s="121" customFormat="1" ht="51.75" customHeight="1" x14ac:dyDescent="0.25">
      <c r="C413" s="121">
        <v>1</v>
      </c>
      <c r="D413" s="120" t="s">
        <v>6</v>
      </c>
      <c r="E413" s="108">
        <f t="shared" si="132"/>
        <v>364</v>
      </c>
      <c r="F413" s="109">
        <v>7</v>
      </c>
      <c r="G413" s="110">
        <v>110900</v>
      </c>
      <c r="H413" s="111"/>
      <c r="I413" s="173"/>
      <c r="J413" s="158" t="s">
        <v>1606</v>
      </c>
      <c r="K413" s="112" t="s">
        <v>331</v>
      </c>
      <c r="L413" s="112" t="s">
        <v>22</v>
      </c>
      <c r="M413" s="112" t="s">
        <v>674</v>
      </c>
      <c r="N413" s="112" t="s">
        <v>13</v>
      </c>
      <c r="O413" s="112" t="s">
        <v>11</v>
      </c>
      <c r="P413" s="112" t="s">
        <v>8</v>
      </c>
      <c r="Q413" s="112" t="s">
        <v>17</v>
      </c>
      <c r="R413" s="113">
        <f t="shared" si="134"/>
        <v>1050000</v>
      </c>
      <c r="S413" s="114">
        <v>1050000</v>
      </c>
      <c r="T413" s="115"/>
      <c r="U413" s="115"/>
      <c r="V413" s="116" t="s">
        <v>183</v>
      </c>
      <c r="W413" s="117">
        <f>S413/10115</f>
        <v>103.80622837370242</v>
      </c>
      <c r="X413" s="297">
        <f t="shared" si="131"/>
        <v>109</v>
      </c>
      <c r="Y413" s="297">
        <v>57</v>
      </c>
      <c r="Z413" s="298">
        <v>52</v>
      </c>
    </row>
    <row r="414" spans="3:26" s="121" customFormat="1" ht="51.75" customHeight="1" x14ac:dyDescent="0.25">
      <c r="C414" s="121">
        <v>1</v>
      </c>
      <c r="D414" s="120" t="s">
        <v>6</v>
      </c>
      <c r="E414" s="108">
        <f t="shared" si="132"/>
        <v>365</v>
      </c>
      <c r="F414" s="109">
        <v>68</v>
      </c>
      <c r="G414" s="110">
        <v>193164</v>
      </c>
      <c r="H414" s="111">
        <v>484</v>
      </c>
      <c r="I414" s="158" t="s">
        <v>1583</v>
      </c>
      <c r="J414" s="158" t="s">
        <v>1606</v>
      </c>
      <c r="K414" s="112" t="s">
        <v>331</v>
      </c>
      <c r="L414" s="112" t="s">
        <v>22</v>
      </c>
      <c r="M414" s="112" t="s">
        <v>685</v>
      </c>
      <c r="N414" s="112" t="s">
        <v>52</v>
      </c>
      <c r="O414" s="112" t="s">
        <v>8</v>
      </c>
      <c r="P414" s="112" t="s">
        <v>8</v>
      </c>
      <c r="Q414" s="112" t="s">
        <v>64</v>
      </c>
      <c r="R414" s="113">
        <f t="shared" si="134"/>
        <v>850000</v>
      </c>
      <c r="S414" s="114">
        <v>850000</v>
      </c>
      <c r="T414" s="115"/>
      <c r="U414" s="115"/>
      <c r="V414" s="116" t="s">
        <v>183</v>
      </c>
      <c r="W414" s="117">
        <f>S414/10115</f>
        <v>84.033613445378151</v>
      </c>
      <c r="X414" s="297">
        <f t="shared" si="131"/>
        <v>59</v>
      </c>
      <c r="Y414" s="297">
        <v>33</v>
      </c>
      <c r="Z414" s="298">
        <v>26</v>
      </c>
    </row>
    <row r="415" spans="3:26" s="121" customFormat="1" ht="51.75" customHeight="1" x14ac:dyDescent="0.25">
      <c r="C415" s="121">
        <v>1</v>
      </c>
      <c r="D415" s="120" t="s">
        <v>6</v>
      </c>
      <c r="E415" s="108">
        <f t="shared" si="132"/>
        <v>366</v>
      </c>
      <c r="F415" s="109">
        <v>71</v>
      </c>
      <c r="G415" s="110">
        <v>213671</v>
      </c>
      <c r="H415" s="111">
        <v>622</v>
      </c>
      <c r="I415" s="158" t="s">
        <v>1492</v>
      </c>
      <c r="J415" s="158" t="s">
        <v>1606</v>
      </c>
      <c r="K415" s="112" t="s">
        <v>331</v>
      </c>
      <c r="L415" s="112" t="s">
        <v>22</v>
      </c>
      <c r="M415" s="112" t="s">
        <v>838</v>
      </c>
      <c r="N415" s="112" t="s">
        <v>18</v>
      </c>
      <c r="O415" s="112" t="s">
        <v>8</v>
      </c>
      <c r="P415" s="112" t="s">
        <v>8</v>
      </c>
      <c r="Q415" s="112" t="s">
        <v>67</v>
      </c>
      <c r="R415" s="113">
        <f t="shared" si="134"/>
        <v>845670.25</v>
      </c>
      <c r="S415" s="114">
        <v>845670.25</v>
      </c>
      <c r="T415" s="115"/>
      <c r="U415" s="115"/>
      <c r="V415" s="116" t="s">
        <v>183</v>
      </c>
      <c r="W415" s="117">
        <f>S415/10115</f>
        <v>83.605561047948598</v>
      </c>
      <c r="X415" s="297">
        <f t="shared" si="131"/>
        <v>120</v>
      </c>
      <c r="Y415" s="297">
        <v>64</v>
      </c>
      <c r="Z415" s="298">
        <v>56</v>
      </c>
    </row>
    <row r="416" spans="3:26" s="121" customFormat="1" ht="51.75" customHeight="1" x14ac:dyDescent="0.25">
      <c r="C416" s="121">
        <v>1</v>
      </c>
      <c r="D416" s="120" t="s">
        <v>6</v>
      </c>
      <c r="E416" s="108">
        <f t="shared" si="132"/>
        <v>367</v>
      </c>
      <c r="F416" s="109">
        <v>69</v>
      </c>
      <c r="G416" s="110">
        <v>174976</v>
      </c>
      <c r="H416" s="111">
        <v>417</v>
      </c>
      <c r="I416" s="158" t="s">
        <v>1647</v>
      </c>
      <c r="J416" s="158" t="s">
        <v>1606</v>
      </c>
      <c r="K416" s="112" t="s">
        <v>331</v>
      </c>
      <c r="L416" s="112" t="s">
        <v>22</v>
      </c>
      <c r="M416" s="112" t="s">
        <v>435</v>
      </c>
      <c r="N416" s="112" t="s">
        <v>52</v>
      </c>
      <c r="O416" s="112" t="s">
        <v>8</v>
      </c>
      <c r="P416" s="112" t="s">
        <v>8</v>
      </c>
      <c r="Q416" s="112" t="s">
        <v>66</v>
      </c>
      <c r="R416" s="113">
        <f t="shared" si="123"/>
        <v>750000</v>
      </c>
      <c r="S416" s="114">
        <v>750000</v>
      </c>
      <c r="T416" s="115"/>
      <c r="U416" s="115"/>
      <c r="V416" s="116" t="s">
        <v>183</v>
      </c>
      <c r="W416" s="117">
        <f t="shared" si="133"/>
        <v>74.147305981216022</v>
      </c>
      <c r="X416" s="297">
        <f t="shared" si="131"/>
        <v>131</v>
      </c>
      <c r="Y416" s="297">
        <v>69</v>
      </c>
      <c r="Z416" s="298">
        <v>62</v>
      </c>
    </row>
    <row r="417" spans="3:26" s="121" customFormat="1" ht="51.75" customHeight="1" x14ac:dyDescent="0.25">
      <c r="C417" s="121">
        <v>1</v>
      </c>
      <c r="D417" s="120" t="s">
        <v>6</v>
      </c>
      <c r="E417" s="108">
        <f t="shared" si="132"/>
        <v>368</v>
      </c>
      <c r="F417" s="109">
        <v>8</v>
      </c>
      <c r="G417" s="110">
        <v>183705</v>
      </c>
      <c r="H417" s="111">
        <v>447</v>
      </c>
      <c r="I417" s="158" t="s">
        <v>1534</v>
      </c>
      <c r="J417" s="158" t="s">
        <v>1606</v>
      </c>
      <c r="K417" s="112" t="s">
        <v>331</v>
      </c>
      <c r="L417" s="112" t="s">
        <v>22</v>
      </c>
      <c r="M417" s="112" t="s">
        <v>430</v>
      </c>
      <c r="N417" s="112" t="s">
        <v>18</v>
      </c>
      <c r="O417" s="112" t="s">
        <v>8</v>
      </c>
      <c r="P417" s="112" t="s">
        <v>8</v>
      </c>
      <c r="Q417" s="112" t="s">
        <v>19</v>
      </c>
      <c r="R417" s="113">
        <f>S417+T417+U417</f>
        <v>1000000</v>
      </c>
      <c r="S417" s="114">
        <v>1000000</v>
      </c>
      <c r="T417" s="115"/>
      <c r="U417" s="115"/>
      <c r="V417" s="116" t="s">
        <v>183</v>
      </c>
      <c r="W417" s="117">
        <f>S417/10115</f>
        <v>98.863074641621353</v>
      </c>
      <c r="X417" s="297">
        <f t="shared" si="131"/>
        <v>98</v>
      </c>
      <c r="Y417" s="297">
        <v>52</v>
      </c>
      <c r="Z417" s="298">
        <v>46</v>
      </c>
    </row>
    <row r="418" spans="3:26" s="121" customFormat="1" ht="51.75" customHeight="1" x14ac:dyDescent="0.25">
      <c r="C418" s="121">
        <v>1</v>
      </c>
      <c r="D418" s="120" t="s">
        <v>6</v>
      </c>
      <c r="E418" s="108">
        <f t="shared" si="132"/>
        <v>369</v>
      </c>
      <c r="F418" s="109">
        <v>72</v>
      </c>
      <c r="G418" s="110">
        <v>183771</v>
      </c>
      <c r="H418" s="111">
        <v>448</v>
      </c>
      <c r="I418" s="158" t="s">
        <v>1537</v>
      </c>
      <c r="J418" s="158" t="s">
        <v>1606</v>
      </c>
      <c r="K418" s="112" t="s">
        <v>331</v>
      </c>
      <c r="L418" s="112" t="s">
        <v>22</v>
      </c>
      <c r="M418" s="112" t="s">
        <v>637</v>
      </c>
      <c r="N418" s="112" t="s">
        <v>7</v>
      </c>
      <c r="O418" s="112" t="s">
        <v>8</v>
      </c>
      <c r="P418" s="112" t="s">
        <v>8</v>
      </c>
      <c r="Q418" s="112" t="s">
        <v>68</v>
      </c>
      <c r="R418" s="113">
        <f>S418+T418+U418</f>
        <v>1000000</v>
      </c>
      <c r="S418" s="114">
        <v>1000000</v>
      </c>
      <c r="T418" s="115"/>
      <c r="U418" s="115"/>
      <c r="V418" s="116" t="s">
        <v>183</v>
      </c>
      <c r="W418" s="117">
        <f>S418/10115</f>
        <v>98.863074641621353</v>
      </c>
      <c r="X418" s="297">
        <f t="shared" si="131"/>
        <v>108</v>
      </c>
      <c r="Y418" s="297">
        <v>58</v>
      </c>
      <c r="Z418" s="298">
        <v>50</v>
      </c>
    </row>
    <row r="419" spans="3:26" s="121" customFormat="1" ht="51.75" customHeight="1" x14ac:dyDescent="0.25">
      <c r="C419" s="121">
        <v>1</v>
      </c>
      <c r="D419" s="120" t="s">
        <v>6</v>
      </c>
      <c r="E419" s="108">
        <f t="shared" si="132"/>
        <v>370</v>
      </c>
      <c r="F419" s="109">
        <v>73</v>
      </c>
      <c r="G419" s="110">
        <v>175129</v>
      </c>
      <c r="H419" s="111">
        <v>418</v>
      </c>
      <c r="I419" s="158" t="s">
        <v>1650</v>
      </c>
      <c r="J419" s="158" t="s">
        <v>1606</v>
      </c>
      <c r="K419" s="112" t="s">
        <v>331</v>
      </c>
      <c r="L419" s="112" t="s">
        <v>22</v>
      </c>
      <c r="M419" s="112" t="s">
        <v>420</v>
      </c>
      <c r="N419" s="112" t="s">
        <v>7</v>
      </c>
      <c r="O419" s="112" t="s">
        <v>8</v>
      </c>
      <c r="P419" s="112" t="s">
        <v>8</v>
      </c>
      <c r="Q419" s="112" t="s">
        <v>436</v>
      </c>
      <c r="R419" s="113">
        <f t="shared" si="123"/>
        <v>745670.25</v>
      </c>
      <c r="S419" s="114">
        <v>745670.25</v>
      </c>
      <c r="T419" s="115"/>
      <c r="U419" s="115"/>
      <c r="V419" s="116" t="s">
        <v>183</v>
      </c>
      <c r="W419" s="117">
        <f t="shared" ref="W419:W437" si="135">S419/10115</f>
        <v>73.719253583786454</v>
      </c>
      <c r="X419" s="297">
        <f t="shared" si="131"/>
        <v>114</v>
      </c>
      <c r="Y419" s="297">
        <v>60</v>
      </c>
      <c r="Z419" s="298">
        <v>54</v>
      </c>
    </row>
    <row r="420" spans="3:26" s="121" customFormat="1" ht="51.75" customHeight="1" x14ac:dyDescent="0.25">
      <c r="C420" s="121">
        <v>1</v>
      </c>
      <c r="D420" s="120" t="s">
        <v>6</v>
      </c>
      <c r="E420" s="108">
        <f t="shared" si="132"/>
        <v>371</v>
      </c>
      <c r="F420" s="109">
        <v>74</v>
      </c>
      <c r="G420" s="110">
        <v>195272</v>
      </c>
      <c r="H420" s="111">
        <v>494</v>
      </c>
      <c r="I420" s="158" t="s">
        <v>1486</v>
      </c>
      <c r="J420" s="158" t="s">
        <v>1606</v>
      </c>
      <c r="K420" s="112" t="s">
        <v>331</v>
      </c>
      <c r="L420" s="112" t="s">
        <v>22</v>
      </c>
      <c r="M420" s="112" t="s">
        <v>676</v>
      </c>
      <c r="N420" s="112" t="s">
        <v>7</v>
      </c>
      <c r="O420" s="112" t="s">
        <v>8</v>
      </c>
      <c r="P420" s="112" t="s">
        <v>8</v>
      </c>
      <c r="Q420" s="112" t="s">
        <v>69</v>
      </c>
      <c r="R420" s="113">
        <f>S420+T420+U420</f>
        <v>1050000</v>
      </c>
      <c r="S420" s="114">
        <v>1050000</v>
      </c>
      <c r="T420" s="115"/>
      <c r="U420" s="115"/>
      <c r="V420" s="116" t="s">
        <v>183</v>
      </c>
      <c r="W420" s="117">
        <f>S420/10115</f>
        <v>103.80622837370242</v>
      </c>
      <c r="X420" s="297">
        <f t="shared" si="131"/>
        <v>51</v>
      </c>
      <c r="Y420" s="297">
        <v>27</v>
      </c>
      <c r="Z420" s="298">
        <v>24</v>
      </c>
    </row>
    <row r="421" spans="3:26" s="121" customFormat="1" ht="51.75" customHeight="1" x14ac:dyDescent="0.25">
      <c r="C421" s="121">
        <v>1</v>
      </c>
      <c r="D421" s="120" t="s">
        <v>6</v>
      </c>
      <c r="E421" s="108">
        <f t="shared" si="132"/>
        <v>372</v>
      </c>
      <c r="F421" s="109">
        <v>75</v>
      </c>
      <c r="G421" s="110">
        <v>253283</v>
      </c>
      <c r="H421" s="111"/>
      <c r="I421" s="158" t="s">
        <v>1749</v>
      </c>
      <c r="J421" s="158" t="s">
        <v>1606</v>
      </c>
      <c r="K421" s="112" t="s">
        <v>331</v>
      </c>
      <c r="L421" s="112" t="s">
        <v>22</v>
      </c>
      <c r="M421" s="112" t="s">
        <v>420</v>
      </c>
      <c r="N421" s="112" t="s">
        <v>52</v>
      </c>
      <c r="O421" s="112" t="s">
        <v>8</v>
      </c>
      <c r="P421" s="112" t="s">
        <v>8</v>
      </c>
      <c r="Q421" s="112" t="s">
        <v>437</v>
      </c>
      <c r="R421" s="113">
        <f t="shared" si="123"/>
        <v>850000</v>
      </c>
      <c r="S421" s="114">
        <v>850000</v>
      </c>
      <c r="T421" s="115"/>
      <c r="U421" s="115"/>
      <c r="V421" s="116" t="s">
        <v>183</v>
      </c>
      <c r="W421" s="117">
        <f t="shared" si="135"/>
        <v>84.033613445378151</v>
      </c>
      <c r="X421" s="297">
        <f t="shared" si="131"/>
        <v>83</v>
      </c>
      <c r="Y421" s="297">
        <v>46</v>
      </c>
      <c r="Z421" s="298">
        <v>37</v>
      </c>
    </row>
    <row r="422" spans="3:26" s="121" customFormat="1" ht="51.75" customHeight="1" x14ac:dyDescent="0.25">
      <c r="C422" s="121">
        <v>1</v>
      </c>
      <c r="D422" s="120" t="s">
        <v>6</v>
      </c>
      <c r="E422" s="108">
        <f t="shared" si="132"/>
        <v>373</v>
      </c>
      <c r="F422" s="109">
        <v>76</v>
      </c>
      <c r="G422" s="110">
        <v>191823</v>
      </c>
      <c r="H422" s="111">
        <v>476</v>
      </c>
      <c r="I422" s="158" t="s">
        <v>1496</v>
      </c>
      <c r="J422" s="158" t="s">
        <v>1606</v>
      </c>
      <c r="K422" s="112" t="s">
        <v>331</v>
      </c>
      <c r="L422" s="112" t="s">
        <v>22</v>
      </c>
      <c r="M422" s="112" t="s">
        <v>657</v>
      </c>
      <c r="N422" s="112" t="s">
        <v>18</v>
      </c>
      <c r="O422" s="112" t="s">
        <v>11</v>
      </c>
      <c r="P422" s="112" t="s">
        <v>8</v>
      </c>
      <c r="Q422" s="112" t="s">
        <v>70</v>
      </c>
      <c r="R422" s="113">
        <f>S422+T422+U422</f>
        <v>1000000</v>
      </c>
      <c r="S422" s="114">
        <v>1000000</v>
      </c>
      <c r="T422" s="115"/>
      <c r="U422" s="115"/>
      <c r="V422" s="116" t="s">
        <v>183</v>
      </c>
      <c r="W422" s="117">
        <f>S422/10115</f>
        <v>98.863074641621353</v>
      </c>
      <c r="X422" s="297">
        <f t="shared" si="131"/>
        <v>128</v>
      </c>
      <c r="Y422" s="297">
        <v>66</v>
      </c>
      <c r="Z422" s="298">
        <v>62</v>
      </c>
    </row>
    <row r="423" spans="3:26" s="121" customFormat="1" ht="51.75" customHeight="1" x14ac:dyDescent="0.25">
      <c r="C423" s="121">
        <v>1</v>
      </c>
      <c r="D423" s="120" t="s">
        <v>6</v>
      </c>
      <c r="E423" s="108">
        <f t="shared" si="132"/>
        <v>374</v>
      </c>
      <c r="F423" s="109">
        <v>78</v>
      </c>
      <c r="G423" s="110">
        <v>157682</v>
      </c>
      <c r="H423" s="111">
        <v>306</v>
      </c>
      <c r="I423" s="158" t="s">
        <v>1707</v>
      </c>
      <c r="J423" s="158" t="s">
        <v>1606</v>
      </c>
      <c r="K423" s="112" t="s">
        <v>331</v>
      </c>
      <c r="L423" s="112" t="s">
        <v>22</v>
      </c>
      <c r="M423" s="112" t="s">
        <v>420</v>
      </c>
      <c r="N423" s="112" t="s">
        <v>13</v>
      </c>
      <c r="O423" s="112" t="s">
        <v>8</v>
      </c>
      <c r="P423" s="112" t="s">
        <v>8</v>
      </c>
      <c r="Q423" s="112" t="s">
        <v>282</v>
      </c>
      <c r="R423" s="113">
        <f t="shared" si="123"/>
        <v>840000</v>
      </c>
      <c r="S423" s="114">
        <v>840000</v>
      </c>
      <c r="T423" s="115"/>
      <c r="U423" s="115"/>
      <c r="V423" s="116" t="s">
        <v>183</v>
      </c>
      <c r="W423" s="117">
        <f t="shared" si="135"/>
        <v>83.044982698961931</v>
      </c>
      <c r="X423" s="297">
        <f t="shared" si="131"/>
        <v>95</v>
      </c>
      <c r="Y423" s="297">
        <v>51</v>
      </c>
      <c r="Z423" s="298">
        <v>44</v>
      </c>
    </row>
    <row r="424" spans="3:26" s="121" customFormat="1" ht="51.75" customHeight="1" x14ac:dyDescent="0.25">
      <c r="C424" s="121">
        <v>1</v>
      </c>
      <c r="D424" s="120" t="s">
        <v>6</v>
      </c>
      <c r="E424" s="108">
        <f t="shared" si="132"/>
        <v>375</v>
      </c>
      <c r="F424" s="109">
        <v>77</v>
      </c>
      <c r="G424" s="110">
        <v>191734</v>
      </c>
      <c r="H424" s="111">
        <v>474</v>
      </c>
      <c r="I424" s="158" t="s">
        <v>1471</v>
      </c>
      <c r="J424" s="158" t="s">
        <v>1606</v>
      </c>
      <c r="K424" s="112" t="s">
        <v>331</v>
      </c>
      <c r="L424" s="112" t="s">
        <v>22</v>
      </c>
      <c r="M424" s="112" t="s">
        <v>658</v>
      </c>
      <c r="N424" s="112" t="s">
        <v>13</v>
      </c>
      <c r="O424" s="112" t="s">
        <v>11</v>
      </c>
      <c r="P424" s="112" t="s">
        <v>8</v>
      </c>
      <c r="Q424" s="112" t="s">
        <v>71</v>
      </c>
      <c r="R424" s="113">
        <f t="shared" ref="R424:R429" si="136">S424+T424+U424</f>
        <v>950000</v>
      </c>
      <c r="S424" s="114">
        <v>950000</v>
      </c>
      <c r="T424" s="115"/>
      <c r="U424" s="115"/>
      <c r="V424" s="116" t="s">
        <v>183</v>
      </c>
      <c r="W424" s="117">
        <f t="shared" ref="W424:W429" si="137">S424/10115</f>
        <v>93.919920909540281</v>
      </c>
      <c r="X424" s="297">
        <f t="shared" si="131"/>
        <v>111</v>
      </c>
      <c r="Y424" s="297">
        <v>58</v>
      </c>
      <c r="Z424" s="298">
        <v>53</v>
      </c>
    </row>
    <row r="425" spans="3:26" s="121" customFormat="1" ht="51.75" customHeight="1" x14ac:dyDescent="0.25">
      <c r="C425" s="121">
        <v>1</v>
      </c>
      <c r="D425" s="120" t="s">
        <v>6</v>
      </c>
      <c r="E425" s="108">
        <f t="shared" si="132"/>
        <v>376</v>
      </c>
      <c r="F425" s="109">
        <v>79</v>
      </c>
      <c r="G425" s="110">
        <v>185851</v>
      </c>
      <c r="H425" s="111">
        <v>456</v>
      </c>
      <c r="I425" s="158" t="s">
        <v>1484</v>
      </c>
      <c r="J425" s="158" t="s">
        <v>1606</v>
      </c>
      <c r="K425" s="112" t="s">
        <v>331</v>
      </c>
      <c r="L425" s="112" t="s">
        <v>22</v>
      </c>
      <c r="M425" s="112" t="s">
        <v>423</v>
      </c>
      <c r="N425" s="112" t="s">
        <v>7</v>
      </c>
      <c r="O425" s="112" t="s">
        <v>8</v>
      </c>
      <c r="P425" s="112" t="s">
        <v>8</v>
      </c>
      <c r="Q425" s="112" t="s">
        <v>72</v>
      </c>
      <c r="R425" s="113">
        <f t="shared" si="136"/>
        <v>800000</v>
      </c>
      <c r="S425" s="114">
        <v>800000</v>
      </c>
      <c r="T425" s="115"/>
      <c r="U425" s="115"/>
      <c r="V425" s="116" t="s">
        <v>183</v>
      </c>
      <c r="W425" s="117">
        <f t="shared" si="137"/>
        <v>79.090459713297079</v>
      </c>
      <c r="X425" s="297">
        <f t="shared" si="131"/>
        <v>55</v>
      </c>
      <c r="Y425" s="297">
        <v>30</v>
      </c>
      <c r="Z425" s="298">
        <v>25</v>
      </c>
    </row>
    <row r="426" spans="3:26" s="121" customFormat="1" ht="51.75" customHeight="1" x14ac:dyDescent="0.25">
      <c r="C426" s="121">
        <v>1</v>
      </c>
      <c r="D426" s="120" t="s">
        <v>6</v>
      </c>
      <c r="E426" s="108">
        <f t="shared" si="132"/>
        <v>377</v>
      </c>
      <c r="F426" s="109">
        <v>234</v>
      </c>
      <c r="G426" s="110">
        <v>191824</v>
      </c>
      <c r="H426" s="111">
        <v>477</v>
      </c>
      <c r="I426" s="158" t="s">
        <v>1497</v>
      </c>
      <c r="J426" s="158" t="s">
        <v>1606</v>
      </c>
      <c r="K426" s="112" t="s">
        <v>331</v>
      </c>
      <c r="L426" s="112" t="s">
        <v>22</v>
      </c>
      <c r="M426" s="112" t="s">
        <v>657</v>
      </c>
      <c r="N426" s="112" t="s">
        <v>29</v>
      </c>
      <c r="O426" s="112" t="s">
        <v>8</v>
      </c>
      <c r="P426" s="112" t="s">
        <v>11</v>
      </c>
      <c r="Q426" s="112" t="s">
        <v>162</v>
      </c>
      <c r="R426" s="113">
        <f t="shared" si="136"/>
        <v>1000000</v>
      </c>
      <c r="S426" s="114">
        <v>1000000</v>
      </c>
      <c r="T426" s="115"/>
      <c r="U426" s="115"/>
      <c r="V426" s="116" t="s">
        <v>183</v>
      </c>
      <c r="W426" s="117">
        <f t="shared" si="137"/>
        <v>98.863074641621353</v>
      </c>
      <c r="X426" s="297">
        <f t="shared" si="131"/>
        <v>67</v>
      </c>
      <c r="Y426" s="297">
        <v>27</v>
      </c>
      <c r="Z426" s="298">
        <v>40</v>
      </c>
    </row>
    <row r="427" spans="3:26" s="121" customFormat="1" ht="51.75" customHeight="1" x14ac:dyDescent="0.25">
      <c r="C427" s="121">
        <v>1</v>
      </c>
      <c r="D427" s="120" t="s">
        <v>6</v>
      </c>
      <c r="E427" s="108">
        <f t="shared" si="132"/>
        <v>378</v>
      </c>
      <c r="F427" s="109">
        <v>1144</v>
      </c>
      <c r="G427" s="110">
        <v>191421</v>
      </c>
      <c r="H427" s="111"/>
      <c r="I427" s="158" t="s">
        <v>1516</v>
      </c>
      <c r="J427" s="158" t="s">
        <v>1606</v>
      </c>
      <c r="K427" s="112" t="s">
        <v>331</v>
      </c>
      <c r="L427" s="112" t="s">
        <v>22</v>
      </c>
      <c r="M427" s="112" t="s">
        <v>664</v>
      </c>
      <c r="N427" s="112" t="s">
        <v>29</v>
      </c>
      <c r="O427" s="112" t="s">
        <v>8</v>
      </c>
      <c r="P427" s="112" t="s">
        <v>11</v>
      </c>
      <c r="Q427" s="112" t="s">
        <v>162</v>
      </c>
      <c r="R427" s="113">
        <f t="shared" si="136"/>
        <v>850000</v>
      </c>
      <c r="S427" s="114">
        <v>850000</v>
      </c>
      <c r="T427" s="115"/>
      <c r="U427" s="115"/>
      <c r="V427" s="116" t="s">
        <v>183</v>
      </c>
      <c r="W427" s="117">
        <f t="shared" si="137"/>
        <v>84.033613445378151</v>
      </c>
      <c r="X427" s="297">
        <f t="shared" si="131"/>
        <v>147</v>
      </c>
      <c r="Y427" s="297">
        <v>71</v>
      </c>
      <c r="Z427" s="298">
        <v>76</v>
      </c>
    </row>
    <row r="428" spans="3:26" s="121" customFormat="1" ht="51.75" customHeight="1" x14ac:dyDescent="0.25">
      <c r="C428" s="121">
        <v>1</v>
      </c>
      <c r="D428" s="120" t="s">
        <v>6</v>
      </c>
      <c r="E428" s="108">
        <f t="shared" si="132"/>
        <v>379</v>
      </c>
      <c r="F428" s="109">
        <v>80</v>
      </c>
      <c r="G428" s="110">
        <v>179894</v>
      </c>
      <c r="H428" s="111"/>
      <c r="I428" s="158" t="s">
        <v>1451</v>
      </c>
      <c r="J428" s="158" t="s">
        <v>1606</v>
      </c>
      <c r="K428" s="112" t="s">
        <v>331</v>
      </c>
      <c r="L428" s="112" t="s">
        <v>22</v>
      </c>
      <c r="M428" s="112" t="s">
        <v>625</v>
      </c>
      <c r="N428" s="112" t="s">
        <v>18</v>
      </c>
      <c r="O428" s="112" t="s">
        <v>8</v>
      </c>
      <c r="P428" s="112" t="s">
        <v>8</v>
      </c>
      <c r="Q428" s="112" t="s">
        <v>73</v>
      </c>
      <c r="R428" s="113">
        <f t="shared" si="136"/>
        <v>800000</v>
      </c>
      <c r="S428" s="114">
        <v>800000</v>
      </c>
      <c r="T428" s="115"/>
      <c r="U428" s="115"/>
      <c r="V428" s="116" t="s">
        <v>183</v>
      </c>
      <c r="W428" s="117">
        <f t="shared" si="137"/>
        <v>79.090459713297079</v>
      </c>
      <c r="X428" s="297">
        <f t="shared" si="131"/>
        <v>136</v>
      </c>
      <c r="Y428" s="297">
        <v>67</v>
      </c>
      <c r="Z428" s="298">
        <v>69</v>
      </c>
    </row>
    <row r="429" spans="3:26" s="121" customFormat="1" ht="51.75" customHeight="1" x14ac:dyDescent="0.25">
      <c r="C429" s="121">
        <v>1</v>
      </c>
      <c r="D429" s="120" t="s">
        <v>6</v>
      </c>
      <c r="E429" s="108">
        <f t="shared" si="132"/>
        <v>380</v>
      </c>
      <c r="F429" s="109">
        <v>81</v>
      </c>
      <c r="G429" s="110">
        <v>207322</v>
      </c>
      <c r="H429" s="111">
        <v>599</v>
      </c>
      <c r="I429" s="158" t="s">
        <v>1547</v>
      </c>
      <c r="J429" s="158" t="s">
        <v>1606</v>
      </c>
      <c r="K429" s="112" t="s">
        <v>331</v>
      </c>
      <c r="L429" s="112" t="s">
        <v>22</v>
      </c>
      <c r="M429" s="112" t="s">
        <v>686</v>
      </c>
      <c r="N429" s="112" t="s">
        <v>7</v>
      </c>
      <c r="O429" s="112" t="s">
        <v>8</v>
      </c>
      <c r="P429" s="112" t="s">
        <v>8</v>
      </c>
      <c r="Q429" s="112" t="s">
        <v>74</v>
      </c>
      <c r="R429" s="113">
        <f t="shared" si="136"/>
        <v>974282.29</v>
      </c>
      <c r="S429" s="114">
        <v>974282.29</v>
      </c>
      <c r="T429" s="115"/>
      <c r="U429" s="115"/>
      <c r="V429" s="116" t="s">
        <v>183</v>
      </c>
      <c r="W429" s="117">
        <f t="shared" si="137"/>
        <v>96.320542758279785</v>
      </c>
      <c r="X429" s="297">
        <f t="shared" si="131"/>
        <v>83</v>
      </c>
      <c r="Y429" s="297">
        <v>47</v>
      </c>
      <c r="Z429" s="298">
        <v>36</v>
      </c>
    </row>
    <row r="430" spans="3:26" s="121" customFormat="1" ht="51.75" customHeight="1" x14ac:dyDescent="0.25">
      <c r="C430" s="121">
        <v>1</v>
      </c>
      <c r="D430" s="120" t="s">
        <v>6</v>
      </c>
      <c r="E430" s="108">
        <f t="shared" si="132"/>
        <v>381</v>
      </c>
      <c r="F430" s="109">
        <v>83</v>
      </c>
      <c r="G430" s="110">
        <v>175146</v>
      </c>
      <c r="H430" s="111">
        <v>419</v>
      </c>
      <c r="I430" s="158" t="s">
        <v>1651</v>
      </c>
      <c r="J430" s="158" t="s">
        <v>1606</v>
      </c>
      <c r="K430" s="112" t="s">
        <v>331</v>
      </c>
      <c r="L430" s="112" t="s">
        <v>22</v>
      </c>
      <c r="M430" s="112" t="s">
        <v>438</v>
      </c>
      <c r="N430" s="112" t="s">
        <v>52</v>
      </c>
      <c r="O430" s="112" t="s">
        <v>8</v>
      </c>
      <c r="P430" s="112" t="s">
        <v>8</v>
      </c>
      <c r="Q430" s="112" t="s">
        <v>292</v>
      </c>
      <c r="R430" s="113">
        <f t="shared" si="123"/>
        <v>820000</v>
      </c>
      <c r="S430" s="114">
        <v>820000</v>
      </c>
      <c r="T430" s="115"/>
      <c r="U430" s="115"/>
      <c r="V430" s="116" t="s">
        <v>183</v>
      </c>
      <c r="W430" s="117">
        <f t="shared" si="135"/>
        <v>81.067721206129505</v>
      </c>
      <c r="X430" s="297">
        <f t="shared" si="131"/>
        <v>77</v>
      </c>
      <c r="Y430" s="297">
        <v>42</v>
      </c>
      <c r="Z430" s="298">
        <v>35</v>
      </c>
    </row>
    <row r="431" spans="3:26" s="121" customFormat="1" ht="51.75" customHeight="1" x14ac:dyDescent="0.25">
      <c r="C431" s="121">
        <v>1</v>
      </c>
      <c r="D431" s="120" t="s">
        <v>6</v>
      </c>
      <c r="E431" s="108">
        <f t="shared" si="132"/>
        <v>382</v>
      </c>
      <c r="F431" s="109">
        <v>84</v>
      </c>
      <c r="G431" s="110"/>
      <c r="H431" s="111"/>
      <c r="I431" s="158"/>
      <c r="J431" s="158" t="s">
        <v>1606</v>
      </c>
      <c r="K431" s="112" t="s">
        <v>331</v>
      </c>
      <c r="L431" s="112" t="s">
        <v>22</v>
      </c>
      <c r="M431" s="112" t="s">
        <v>972</v>
      </c>
      <c r="N431" s="112" t="s">
        <v>13</v>
      </c>
      <c r="O431" s="112" t="s">
        <v>8</v>
      </c>
      <c r="P431" s="112" t="s">
        <v>8</v>
      </c>
      <c r="Q431" s="112" t="s">
        <v>78</v>
      </c>
      <c r="R431" s="113">
        <f>S431+T431+U431</f>
        <v>957000</v>
      </c>
      <c r="S431" s="114">
        <v>957000</v>
      </c>
      <c r="T431" s="115"/>
      <c r="U431" s="115"/>
      <c r="V431" s="116" t="s">
        <v>183</v>
      </c>
      <c r="W431" s="117">
        <f>S431/10115</f>
        <v>94.611962432031632</v>
      </c>
      <c r="X431" s="297">
        <f t="shared" si="131"/>
        <v>147</v>
      </c>
      <c r="Y431" s="297">
        <v>71</v>
      </c>
      <c r="Z431" s="298">
        <v>76</v>
      </c>
    </row>
    <row r="432" spans="3:26" s="121" customFormat="1" ht="51.75" customHeight="1" x14ac:dyDescent="0.25">
      <c r="C432" s="121">
        <v>1</v>
      </c>
      <c r="D432" s="120" t="s">
        <v>6</v>
      </c>
      <c r="E432" s="108">
        <f t="shared" si="132"/>
        <v>383</v>
      </c>
      <c r="F432" s="109">
        <v>86</v>
      </c>
      <c r="G432" s="110">
        <v>176311</v>
      </c>
      <c r="H432" s="111">
        <v>423</v>
      </c>
      <c r="I432" s="158" t="s">
        <v>1657</v>
      </c>
      <c r="J432" s="158" t="s">
        <v>1606</v>
      </c>
      <c r="K432" s="112" t="s">
        <v>331</v>
      </c>
      <c r="L432" s="112" t="s">
        <v>22</v>
      </c>
      <c r="M432" s="112" t="s">
        <v>439</v>
      </c>
      <c r="N432" s="112" t="s">
        <v>18</v>
      </c>
      <c r="O432" s="112" t="s">
        <v>8</v>
      </c>
      <c r="P432" s="112" t="s">
        <v>8</v>
      </c>
      <c r="Q432" s="112" t="s">
        <v>267</v>
      </c>
      <c r="R432" s="113">
        <f t="shared" si="123"/>
        <v>1000000</v>
      </c>
      <c r="S432" s="114">
        <v>1000000</v>
      </c>
      <c r="T432" s="115"/>
      <c r="U432" s="115"/>
      <c r="V432" s="116" t="s">
        <v>183</v>
      </c>
      <c r="W432" s="117">
        <f t="shared" si="135"/>
        <v>98.863074641621353</v>
      </c>
      <c r="X432" s="297">
        <f t="shared" si="131"/>
        <v>55</v>
      </c>
      <c r="Y432" s="297">
        <v>29</v>
      </c>
      <c r="Z432" s="298">
        <v>26</v>
      </c>
    </row>
    <row r="433" spans="3:26" s="121" customFormat="1" ht="51.75" customHeight="1" x14ac:dyDescent="0.25">
      <c r="C433" s="121">
        <v>1</v>
      </c>
      <c r="D433" s="120" t="s">
        <v>6</v>
      </c>
      <c r="E433" s="108">
        <f t="shared" si="132"/>
        <v>384</v>
      </c>
      <c r="F433" s="109">
        <v>87</v>
      </c>
      <c r="G433" s="110">
        <v>210627</v>
      </c>
      <c r="H433" s="111">
        <v>613</v>
      </c>
      <c r="I433" s="158" t="s">
        <v>1578</v>
      </c>
      <c r="J433" s="158" t="s">
        <v>1606</v>
      </c>
      <c r="K433" s="112" t="s">
        <v>331</v>
      </c>
      <c r="L433" s="112" t="s">
        <v>22</v>
      </c>
      <c r="M433" s="112" t="s">
        <v>674</v>
      </c>
      <c r="N433" s="112" t="s">
        <v>7</v>
      </c>
      <c r="O433" s="112" t="s">
        <v>8</v>
      </c>
      <c r="P433" s="112" t="s">
        <v>8</v>
      </c>
      <c r="Q433" s="112" t="s">
        <v>79</v>
      </c>
      <c r="R433" s="113">
        <f>S433+T433+U433</f>
        <v>1005040</v>
      </c>
      <c r="S433" s="114">
        <v>1005040</v>
      </c>
      <c r="T433" s="115"/>
      <c r="U433" s="115"/>
      <c r="V433" s="116" t="s">
        <v>183</v>
      </c>
      <c r="W433" s="117">
        <f>S433/10115</f>
        <v>99.361344537815128</v>
      </c>
      <c r="X433" s="297">
        <f t="shared" si="131"/>
        <v>60</v>
      </c>
      <c r="Y433" s="297">
        <v>28</v>
      </c>
      <c r="Z433" s="298">
        <v>32</v>
      </c>
    </row>
    <row r="434" spans="3:26" s="121" customFormat="1" ht="51.75" customHeight="1" x14ac:dyDescent="0.25">
      <c r="C434" s="121">
        <v>1</v>
      </c>
      <c r="D434" s="120" t="s">
        <v>6</v>
      </c>
      <c r="E434" s="108">
        <f t="shared" si="132"/>
        <v>385</v>
      </c>
      <c r="F434" s="109">
        <v>88</v>
      </c>
      <c r="G434" s="110">
        <v>193033</v>
      </c>
      <c r="H434" s="111">
        <v>482</v>
      </c>
      <c r="I434" s="158" t="s">
        <v>1573</v>
      </c>
      <c r="J434" s="158" t="s">
        <v>1606</v>
      </c>
      <c r="K434" s="112" t="s">
        <v>331</v>
      </c>
      <c r="L434" s="112" t="s">
        <v>22</v>
      </c>
      <c r="M434" s="112" t="s">
        <v>420</v>
      </c>
      <c r="N434" s="112" t="s">
        <v>7</v>
      </c>
      <c r="O434" s="112" t="s">
        <v>8</v>
      </c>
      <c r="P434" s="112" t="s">
        <v>8</v>
      </c>
      <c r="Q434" s="112" t="s">
        <v>80</v>
      </c>
      <c r="R434" s="113">
        <f>S434+T434+U434</f>
        <v>1005130.1</v>
      </c>
      <c r="S434" s="114">
        <v>1005130.1</v>
      </c>
      <c r="T434" s="115"/>
      <c r="U434" s="115"/>
      <c r="V434" s="116" t="s">
        <v>183</v>
      </c>
      <c r="W434" s="117">
        <f>S434/10115</f>
        <v>99.370252100840332</v>
      </c>
      <c r="X434" s="297">
        <f t="shared" si="131"/>
        <v>101</v>
      </c>
      <c r="Y434" s="297">
        <v>54</v>
      </c>
      <c r="Z434" s="298">
        <v>47</v>
      </c>
    </row>
    <row r="435" spans="3:26" s="121" customFormat="1" ht="51.75" customHeight="1" x14ac:dyDescent="0.25">
      <c r="C435" s="121">
        <v>1</v>
      </c>
      <c r="D435" s="120" t="s">
        <v>6</v>
      </c>
      <c r="E435" s="108">
        <f t="shared" si="132"/>
        <v>386</v>
      </c>
      <c r="F435" s="109">
        <v>91</v>
      </c>
      <c r="G435" s="110">
        <v>159926</v>
      </c>
      <c r="H435" s="111">
        <v>374</v>
      </c>
      <c r="I435" s="158" t="s">
        <v>1704</v>
      </c>
      <c r="J435" s="158" t="s">
        <v>1606</v>
      </c>
      <c r="K435" s="112" t="s">
        <v>331</v>
      </c>
      <c r="L435" s="112" t="s">
        <v>22</v>
      </c>
      <c r="M435" s="112" t="s">
        <v>440</v>
      </c>
      <c r="N435" s="112" t="s">
        <v>7</v>
      </c>
      <c r="O435" s="112" t="s">
        <v>8</v>
      </c>
      <c r="P435" s="112" t="s">
        <v>8</v>
      </c>
      <c r="Q435" s="112" t="s">
        <v>83</v>
      </c>
      <c r="R435" s="113">
        <f t="shared" si="123"/>
        <v>500000</v>
      </c>
      <c r="S435" s="114">
        <v>500000</v>
      </c>
      <c r="T435" s="115"/>
      <c r="U435" s="115"/>
      <c r="V435" s="116" t="s">
        <v>183</v>
      </c>
      <c r="W435" s="117">
        <f t="shared" si="135"/>
        <v>49.431537320810676</v>
      </c>
      <c r="X435" s="297">
        <f t="shared" si="131"/>
        <v>81</v>
      </c>
      <c r="Y435" s="297">
        <v>39</v>
      </c>
      <c r="Z435" s="298">
        <v>42</v>
      </c>
    </row>
    <row r="436" spans="3:26" s="121" customFormat="1" ht="51.75" customHeight="1" x14ac:dyDescent="0.25">
      <c r="C436" s="121">
        <v>1</v>
      </c>
      <c r="D436" s="120" t="s">
        <v>6</v>
      </c>
      <c r="E436" s="108">
        <f t="shared" si="132"/>
        <v>387</v>
      </c>
      <c r="F436" s="109">
        <v>90</v>
      </c>
      <c r="G436" s="110">
        <v>213408</v>
      </c>
      <c r="H436" s="111">
        <v>621</v>
      </c>
      <c r="I436" s="158" t="s">
        <v>1450</v>
      </c>
      <c r="J436" s="158" t="s">
        <v>1606</v>
      </c>
      <c r="K436" s="112" t="s">
        <v>4</v>
      </c>
      <c r="L436" s="112" t="s">
        <v>22</v>
      </c>
      <c r="M436" s="112" t="s">
        <v>430</v>
      </c>
      <c r="N436" s="112" t="s">
        <v>52</v>
      </c>
      <c r="O436" s="112" t="s">
        <v>8</v>
      </c>
      <c r="P436" s="112" t="s">
        <v>8</v>
      </c>
      <c r="Q436" s="112" t="s">
        <v>83</v>
      </c>
      <c r="R436" s="113">
        <f>S436+T436+U436</f>
        <v>1000000</v>
      </c>
      <c r="S436" s="114">
        <v>1000000</v>
      </c>
      <c r="T436" s="115"/>
      <c r="U436" s="115"/>
      <c r="V436" s="116" t="s">
        <v>10</v>
      </c>
      <c r="W436" s="117">
        <f>S436/10115</f>
        <v>98.863074641621353</v>
      </c>
      <c r="X436" s="297">
        <f t="shared" si="131"/>
        <v>116</v>
      </c>
      <c r="Y436" s="297">
        <v>60</v>
      </c>
      <c r="Z436" s="298">
        <v>56</v>
      </c>
    </row>
    <row r="437" spans="3:26" s="121" customFormat="1" ht="51.75" customHeight="1" x14ac:dyDescent="0.25">
      <c r="C437" s="121">
        <v>1</v>
      </c>
      <c r="D437" s="120" t="s">
        <v>6</v>
      </c>
      <c r="E437" s="108">
        <f t="shared" si="132"/>
        <v>388</v>
      </c>
      <c r="F437" s="109">
        <v>1145</v>
      </c>
      <c r="G437" s="110">
        <v>192373</v>
      </c>
      <c r="H437" s="111">
        <v>480</v>
      </c>
      <c r="I437" s="158" t="s">
        <v>1610</v>
      </c>
      <c r="J437" s="158" t="s">
        <v>1606</v>
      </c>
      <c r="K437" s="112" t="s">
        <v>331</v>
      </c>
      <c r="L437" s="112" t="s">
        <v>22</v>
      </c>
      <c r="M437" s="112" t="s">
        <v>670</v>
      </c>
      <c r="N437" s="112" t="s">
        <v>18</v>
      </c>
      <c r="O437" s="112" t="s">
        <v>8</v>
      </c>
      <c r="P437" s="112" t="s">
        <v>8</v>
      </c>
      <c r="Q437" s="112" t="s">
        <v>284</v>
      </c>
      <c r="R437" s="113">
        <f t="shared" si="123"/>
        <v>1300000</v>
      </c>
      <c r="S437" s="114">
        <v>1300000</v>
      </c>
      <c r="T437" s="115"/>
      <c r="U437" s="115"/>
      <c r="V437" s="116" t="s">
        <v>183</v>
      </c>
      <c r="W437" s="117">
        <f t="shared" si="135"/>
        <v>128.52199703410776</v>
      </c>
      <c r="X437" s="297">
        <f t="shared" si="131"/>
        <v>121</v>
      </c>
      <c r="Y437" s="297">
        <v>65</v>
      </c>
      <c r="Z437" s="298">
        <v>56</v>
      </c>
    </row>
    <row r="438" spans="3:26" s="121" customFormat="1" ht="51.75" customHeight="1" x14ac:dyDescent="0.25">
      <c r="C438" s="121">
        <v>1</v>
      </c>
      <c r="D438" s="120" t="s">
        <v>6</v>
      </c>
      <c r="E438" s="108">
        <f t="shared" si="132"/>
        <v>389</v>
      </c>
      <c r="F438" s="109">
        <v>1051</v>
      </c>
      <c r="G438" s="110">
        <v>253424</v>
      </c>
      <c r="H438" s="111"/>
      <c r="I438" s="158" t="s">
        <v>1760</v>
      </c>
      <c r="J438" s="158" t="s">
        <v>1606</v>
      </c>
      <c r="K438" s="112" t="s">
        <v>331</v>
      </c>
      <c r="L438" s="112" t="s">
        <v>22</v>
      </c>
      <c r="M438" s="112" t="s">
        <v>441</v>
      </c>
      <c r="N438" s="112" t="s">
        <v>18</v>
      </c>
      <c r="O438" s="112" t="s">
        <v>8</v>
      </c>
      <c r="P438" s="112" t="s">
        <v>8</v>
      </c>
      <c r="Q438" s="112" t="s">
        <v>84</v>
      </c>
      <c r="R438" s="113">
        <f t="shared" ref="R438" si="138">S438+T438+U438</f>
        <v>456918.79</v>
      </c>
      <c r="S438" s="114">
        <v>456918.79</v>
      </c>
      <c r="T438" s="115"/>
      <c r="U438" s="115"/>
      <c r="V438" s="116" t="s">
        <v>183</v>
      </c>
      <c r="W438" s="117">
        <f t="shared" si="128"/>
        <v>40.979263677130042</v>
      </c>
      <c r="X438" s="297">
        <f t="shared" si="131"/>
        <v>73</v>
      </c>
      <c r="Y438" s="297">
        <v>40</v>
      </c>
      <c r="Z438" s="298">
        <v>33</v>
      </c>
    </row>
    <row r="439" spans="3:26" s="121" customFormat="1" ht="51.75" customHeight="1" x14ac:dyDescent="0.25">
      <c r="C439" s="121">
        <v>1</v>
      </c>
      <c r="D439" s="120" t="s">
        <v>6</v>
      </c>
      <c r="E439" s="108">
        <f t="shared" si="132"/>
        <v>390</v>
      </c>
      <c r="F439" s="109">
        <v>93</v>
      </c>
      <c r="G439" s="110">
        <v>173625</v>
      </c>
      <c r="H439" s="111">
        <v>409</v>
      </c>
      <c r="I439" s="158" t="s">
        <v>1649</v>
      </c>
      <c r="J439" s="158" t="s">
        <v>1606</v>
      </c>
      <c r="K439" s="112" t="s">
        <v>331</v>
      </c>
      <c r="L439" s="112" t="s">
        <v>22</v>
      </c>
      <c r="M439" s="112" t="s">
        <v>608</v>
      </c>
      <c r="N439" s="112" t="s">
        <v>18</v>
      </c>
      <c r="O439" s="112" t="s">
        <v>11</v>
      </c>
      <c r="P439" s="112" t="s">
        <v>8</v>
      </c>
      <c r="Q439" s="112" t="s">
        <v>84</v>
      </c>
      <c r="R439" s="113">
        <f>S439+T439+U439</f>
        <v>800000</v>
      </c>
      <c r="S439" s="114">
        <v>800000</v>
      </c>
      <c r="T439" s="115"/>
      <c r="U439" s="115"/>
      <c r="V439" s="116" t="s">
        <v>183</v>
      </c>
      <c r="W439" s="117">
        <f>S439/10115</f>
        <v>79.090459713297079</v>
      </c>
      <c r="X439" s="297">
        <f t="shared" si="131"/>
        <v>102</v>
      </c>
      <c r="Y439" s="297">
        <v>54</v>
      </c>
      <c r="Z439" s="298">
        <v>48</v>
      </c>
    </row>
    <row r="440" spans="3:26" s="121" customFormat="1" ht="51.75" customHeight="1" x14ac:dyDescent="0.25">
      <c r="C440" s="121">
        <v>1</v>
      </c>
      <c r="D440" s="120" t="s">
        <v>6</v>
      </c>
      <c r="E440" s="108">
        <f t="shared" si="132"/>
        <v>391</v>
      </c>
      <c r="F440" s="109">
        <v>95</v>
      </c>
      <c r="G440" s="110">
        <v>196826</v>
      </c>
      <c r="H440" s="111">
        <v>505</v>
      </c>
      <c r="I440" s="158" t="s">
        <v>1462</v>
      </c>
      <c r="J440" s="158" t="s">
        <v>1606</v>
      </c>
      <c r="K440" s="112" t="s">
        <v>331</v>
      </c>
      <c r="L440" s="112" t="s">
        <v>22</v>
      </c>
      <c r="M440" s="112" t="s">
        <v>442</v>
      </c>
      <c r="N440" s="112" t="s">
        <v>34</v>
      </c>
      <c r="O440" s="112" t="s">
        <v>8</v>
      </c>
      <c r="P440" s="112" t="s">
        <v>8</v>
      </c>
      <c r="Q440" s="112" t="s">
        <v>168</v>
      </c>
      <c r="R440" s="113">
        <f t="shared" ref="R440:R458" si="139">S440+T440+U440</f>
        <v>1300000</v>
      </c>
      <c r="S440" s="114">
        <v>1300000</v>
      </c>
      <c r="T440" s="115"/>
      <c r="U440" s="115"/>
      <c r="V440" s="116" t="s">
        <v>183</v>
      </c>
      <c r="W440" s="117">
        <f t="shared" ref="W440:W456" si="140">S440/10115</f>
        <v>128.52199703410776</v>
      </c>
      <c r="X440" s="297">
        <f t="shared" si="131"/>
        <v>78</v>
      </c>
      <c r="Y440" s="297">
        <v>41</v>
      </c>
      <c r="Z440" s="298">
        <v>37</v>
      </c>
    </row>
    <row r="441" spans="3:26" s="121" customFormat="1" ht="51.75" customHeight="1" x14ac:dyDescent="0.25">
      <c r="C441" s="121">
        <v>1</v>
      </c>
      <c r="D441" s="120" t="s">
        <v>6</v>
      </c>
      <c r="E441" s="108">
        <f t="shared" si="132"/>
        <v>392</v>
      </c>
      <c r="F441" s="109">
        <v>246</v>
      </c>
      <c r="G441" s="110">
        <v>187166</v>
      </c>
      <c r="H441" s="111">
        <v>460</v>
      </c>
      <c r="I441" s="158" t="s">
        <v>1593</v>
      </c>
      <c r="J441" s="158" t="s">
        <v>1606</v>
      </c>
      <c r="K441" s="112" t="s">
        <v>331</v>
      </c>
      <c r="L441" s="112" t="s">
        <v>22</v>
      </c>
      <c r="M441" s="112" t="s">
        <v>659</v>
      </c>
      <c r="N441" s="112" t="s">
        <v>34</v>
      </c>
      <c r="O441" s="112" t="s">
        <v>8</v>
      </c>
      <c r="P441" s="112" t="s">
        <v>8</v>
      </c>
      <c r="Q441" s="112" t="s">
        <v>168</v>
      </c>
      <c r="R441" s="113">
        <f>S441+T441+U441</f>
        <v>1000000</v>
      </c>
      <c r="S441" s="114">
        <v>1000000</v>
      </c>
      <c r="T441" s="115"/>
      <c r="U441" s="115"/>
      <c r="V441" s="116" t="s">
        <v>183</v>
      </c>
      <c r="W441" s="117">
        <f>S441/10115</f>
        <v>98.863074641621353</v>
      </c>
      <c r="X441" s="297">
        <f t="shared" si="131"/>
        <v>47</v>
      </c>
      <c r="Y441" s="297">
        <v>24</v>
      </c>
      <c r="Z441" s="298">
        <v>23</v>
      </c>
    </row>
    <row r="442" spans="3:26" s="121" customFormat="1" ht="51.75" customHeight="1" x14ac:dyDescent="0.25">
      <c r="C442" s="121">
        <v>1</v>
      </c>
      <c r="D442" s="120" t="s">
        <v>6</v>
      </c>
      <c r="E442" s="108">
        <f t="shared" si="132"/>
        <v>393</v>
      </c>
      <c r="F442" s="109">
        <v>96</v>
      </c>
      <c r="G442" s="110">
        <v>193294</v>
      </c>
      <c r="H442" s="111">
        <v>489</v>
      </c>
      <c r="I442" s="158" t="s">
        <v>1598</v>
      </c>
      <c r="J442" s="158" t="s">
        <v>1606</v>
      </c>
      <c r="K442" s="112" t="s">
        <v>331</v>
      </c>
      <c r="L442" s="112" t="s">
        <v>22</v>
      </c>
      <c r="M442" s="112" t="s">
        <v>687</v>
      </c>
      <c r="N442" s="112" t="s">
        <v>7</v>
      </c>
      <c r="O442" s="112" t="s">
        <v>8</v>
      </c>
      <c r="P442" s="112" t="s">
        <v>8</v>
      </c>
      <c r="Q442" s="112" t="s">
        <v>85</v>
      </c>
      <c r="R442" s="113">
        <f>S442+T442+U442</f>
        <v>1000000</v>
      </c>
      <c r="S442" s="114">
        <v>1000000</v>
      </c>
      <c r="T442" s="115"/>
      <c r="U442" s="115"/>
      <c r="V442" s="116" t="s">
        <v>183</v>
      </c>
      <c r="W442" s="117">
        <f>S442/10115</f>
        <v>98.863074641621353</v>
      </c>
      <c r="X442" s="297">
        <f t="shared" si="131"/>
        <v>99</v>
      </c>
      <c r="Y442" s="297">
        <v>53</v>
      </c>
      <c r="Z442" s="298">
        <v>46</v>
      </c>
    </row>
    <row r="443" spans="3:26" s="121" customFormat="1" ht="51.75" customHeight="1" x14ac:dyDescent="0.25">
      <c r="C443" s="121">
        <v>1</v>
      </c>
      <c r="D443" s="120" t="s">
        <v>6</v>
      </c>
      <c r="E443" s="108">
        <f t="shared" si="132"/>
        <v>394</v>
      </c>
      <c r="F443" s="109">
        <v>97</v>
      </c>
      <c r="G443" s="110">
        <v>176633</v>
      </c>
      <c r="H443" s="111">
        <v>427</v>
      </c>
      <c r="I443" s="158" t="s">
        <v>1552</v>
      </c>
      <c r="J443" s="158" t="s">
        <v>1606</v>
      </c>
      <c r="K443" s="112" t="s">
        <v>331</v>
      </c>
      <c r="L443" s="112" t="s">
        <v>22</v>
      </c>
      <c r="M443" s="112" t="s">
        <v>590</v>
      </c>
      <c r="N443" s="112" t="s">
        <v>52</v>
      </c>
      <c r="O443" s="112" t="s">
        <v>8</v>
      </c>
      <c r="P443" s="112" t="s">
        <v>8</v>
      </c>
      <c r="Q443" s="112" t="s">
        <v>443</v>
      </c>
      <c r="R443" s="113">
        <f t="shared" si="139"/>
        <v>750000</v>
      </c>
      <c r="S443" s="114">
        <v>750000</v>
      </c>
      <c r="T443" s="115"/>
      <c r="U443" s="115"/>
      <c r="V443" s="116" t="s">
        <v>183</v>
      </c>
      <c r="W443" s="117">
        <f t="shared" si="140"/>
        <v>74.147305981216022</v>
      </c>
      <c r="X443" s="297">
        <f t="shared" si="131"/>
        <v>117</v>
      </c>
      <c r="Y443" s="297">
        <v>60</v>
      </c>
      <c r="Z443" s="298">
        <v>57</v>
      </c>
    </row>
    <row r="444" spans="3:26" s="121" customFormat="1" ht="51.75" customHeight="1" x14ac:dyDescent="0.25">
      <c r="C444" s="121">
        <v>1</v>
      </c>
      <c r="D444" s="120" t="s">
        <v>6</v>
      </c>
      <c r="E444" s="108">
        <f t="shared" si="132"/>
        <v>395</v>
      </c>
      <c r="F444" s="109">
        <v>98</v>
      </c>
      <c r="G444" s="110">
        <v>255393</v>
      </c>
      <c r="H444" s="111"/>
      <c r="I444" s="158" t="s">
        <v>1743</v>
      </c>
      <c r="J444" s="158" t="s">
        <v>1606</v>
      </c>
      <c r="K444" s="112" t="s">
        <v>4</v>
      </c>
      <c r="L444" s="112" t="s">
        <v>22</v>
      </c>
      <c r="M444" s="112" t="s">
        <v>971</v>
      </c>
      <c r="N444" s="112" t="s">
        <v>7</v>
      </c>
      <c r="O444" s="112" t="s">
        <v>8</v>
      </c>
      <c r="P444" s="112" t="s">
        <v>8</v>
      </c>
      <c r="Q444" s="112" t="s">
        <v>86</v>
      </c>
      <c r="R444" s="113">
        <f>S444+T444+U444</f>
        <v>1000000</v>
      </c>
      <c r="S444" s="114">
        <v>1000000</v>
      </c>
      <c r="T444" s="115"/>
      <c r="U444" s="115"/>
      <c r="V444" s="116" t="s">
        <v>183</v>
      </c>
      <c r="W444" s="117">
        <f>S444/10115</f>
        <v>98.863074641621353</v>
      </c>
      <c r="X444" s="297">
        <f t="shared" si="131"/>
        <v>224</v>
      </c>
      <c r="Y444" s="297">
        <v>119</v>
      </c>
      <c r="Z444" s="298">
        <v>105</v>
      </c>
    </row>
    <row r="445" spans="3:26" s="121" customFormat="1" ht="51.75" customHeight="1" x14ac:dyDescent="0.25">
      <c r="C445" s="121">
        <v>1</v>
      </c>
      <c r="D445" s="120" t="s">
        <v>6</v>
      </c>
      <c r="E445" s="108">
        <f t="shared" si="132"/>
        <v>396</v>
      </c>
      <c r="F445" s="109">
        <v>10</v>
      </c>
      <c r="G445" s="110">
        <v>188099</v>
      </c>
      <c r="H445" s="111">
        <v>464</v>
      </c>
      <c r="I445" s="158" t="s">
        <v>1542</v>
      </c>
      <c r="J445" s="158" t="s">
        <v>1606</v>
      </c>
      <c r="K445" s="112" t="s">
        <v>331</v>
      </c>
      <c r="L445" s="112" t="s">
        <v>22</v>
      </c>
      <c r="M445" s="112" t="s">
        <v>655</v>
      </c>
      <c r="N445" s="112" t="s">
        <v>7</v>
      </c>
      <c r="O445" s="112" t="s">
        <v>11</v>
      </c>
      <c r="P445" s="112" t="s">
        <v>8</v>
      </c>
      <c r="Q445" s="112" t="s">
        <v>21</v>
      </c>
      <c r="R445" s="113">
        <f>S445+T445+U445</f>
        <v>1000000</v>
      </c>
      <c r="S445" s="114">
        <v>1000000</v>
      </c>
      <c r="T445" s="115"/>
      <c r="U445" s="115"/>
      <c r="V445" s="116" t="s">
        <v>183</v>
      </c>
      <c r="W445" s="117">
        <f>S445/10115</f>
        <v>98.863074641621353</v>
      </c>
      <c r="X445" s="297">
        <f t="shared" si="131"/>
        <v>93</v>
      </c>
      <c r="Y445" s="297">
        <v>49</v>
      </c>
      <c r="Z445" s="298">
        <v>44</v>
      </c>
    </row>
    <row r="446" spans="3:26" s="121" customFormat="1" ht="51.75" customHeight="1" x14ac:dyDescent="0.25">
      <c r="C446" s="121">
        <v>1</v>
      </c>
      <c r="D446" s="120" t="s">
        <v>6</v>
      </c>
      <c r="E446" s="108">
        <f t="shared" si="132"/>
        <v>397</v>
      </c>
      <c r="F446" s="109">
        <v>235</v>
      </c>
      <c r="G446" s="110">
        <v>187547</v>
      </c>
      <c r="H446" s="111">
        <v>462</v>
      </c>
      <c r="I446" s="158" t="s">
        <v>1548</v>
      </c>
      <c r="J446" s="158" t="s">
        <v>1606</v>
      </c>
      <c r="K446" s="112" t="s">
        <v>331</v>
      </c>
      <c r="L446" s="112" t="s">
        <v>22</v>
      </c>
      <c r="M446" s="112" t="s">
        <v>643</v>
      </c>
      <c r="N446" s="112" t="s">
        <v>57</v>
      </c>
      <c r="O446" s="112" t="s">
        <v>11</v>
      </c>
      <c r="P446" s="112" t="s">
        <v>8</v>
      </c>
      <c r="Q446" s="112" t="s">
        <v>169</v>
      </c>
      <c r="R446" s="113">
        <f>S446+T446+U446</f>
        <v>1000000</v>
      </c>
      <c r="S446" s="114">
        <v>1000000</v>
      </c>
      <c r="T446" s="115"/>
      <c r="U446" s="115"/>
      <c r="V446" s="116" t="s">
        <v>183</v>
      </c>
      <c r="W446" s="117">
        <f>S446/10115</f>
        <v>98.863074641621353</v>
      </c>
      <c r="X446" s="297">
        <f t="shared" si="131"/>
        <v>38</v>
      </c>
      <c r="Y446" s="297">
        <v>18</v>
      </c>
      <c r="Z446" s="298">
        <v>20</v>
      </c>
    </row>
    <row r="447" spans="3:26" s="121" customFormat="1" ht="63" customHeight="1" x14ac:dyDescent="0.25">
      <c r="C447" s="121">
        <v>1</v>
      </c>
      <c r="D447" s="120" t="s">
        <v>6</v>
      </c>
      <c r="E447" s="108">
        <f t="shared" si="132"/>
        <v>398</v>
      </c>
      <c r="F447" s="109">
        <v>100</v>
      </c>
      <c r="G447" s="110">
        <v>176346</v>
      </c>
      <c r="H447" s="111">
        <v>424</v>
      </c>
      <c r="I447" s="158" t="s">
        <v>1658</v>
      </c>
      <c r="J447" s="158" t="s">
        <v>1606</v>
      </c>
      <c r="K447" s="112" t="s">
        <v>331</v>
      </c>
      <c r="L447" s="112" t="s">
        <v>22</v>
      </c>
      <c r="M447" s="112" t="s">
        <v>420</v>
      </c>
      <c r="N447" s="112" t="s">
        <v>7</v>
      </c>
      <c r="O447" s="112" t="s">
        <v>8</v>
      </c>
      <c r="P447" s="112" t="s">
        <v>8</v>
      </c>
      <c r="Q447" s="112" t="s">
        <v>87</v>
      </c>
      <c r="R447" s="113">
        <f t="shared" si="139"/>
        <v>970000</v>
      </c>
      <c r="S447" s="114">
        <v>970000</v>
      </c>
      <c r="T447" s="115"/>
      <c r="U447" s="115"/>
      <c r="V447" s="116" t="s">
        <v>183</v>
      </c>
      <c r="W447" s="117">
        <f t="shared" si="140"/>
        <v>95.897182402372721</v>
      </c>
      <c r="X447" s="297">
        <f t="shared" si="131"/>
        <v>70</v>
      </c>
      <c r="Y447" s="297">
        <v>38</v>
      </c>
      <c r="Z447" s="298">
        <v>32</v>
      </c>
    </row>
    <row r="448" spans="3:26" s="121" customFormat="1" ht="63" customHeight="1" x14ac:dyDescent="0.25">
      <c r="C448" s="121">
        <v>1</v>
      </c>
      <c r="D448" s="120" t="s">
        <v>6</v>
      </c>
      <c r="E448" s="108">
        <f t="shared" si="132"/>
        <v>399</v>
      </c>
      <c r="F448" s="109">
        <v>1409</v>
      </c>
      <c r="G448" s="110"/>
      <c r="H448" s="111"/>
      <c r="I448" s="158"/>
      <c r="J448" s="158" t="s">
        <v>1606</v>
      </c>
      <c r="K448" s="112" t="s">
        <v>331</v>
      </c>
      <c r="L448" s="112" t="s">
        <v>22</v>
      </c>
      <c r="M448" s="112" t="s">
        <v>420</v>
      </c>
      <c r="N448" s="112" t="s">
        <v>18</v>
      </c>
      <c r="O448" s="112" t="s">
        <v>8</v>
      </c>
      <c r="P448" s="112" t="s">
        <v>8</v>
      </c>
      <c r="Q448" s="112" t="s">
        <v>1132</v>
      </c>
      <c r="R448" s="113">
        <f t="shared" si="139"/>
        <v>1210688.8700000001</v>
      </c>
      <c r="S448" s="114">
        <v>1210688.8700000001</v>
      </c>
      <c r="T448" s="115"/>
      <c r="U448" s="115"/>
      <c r="V448" s="116" t="s">
        <v>183</v>
      </c>
      <c r="W448" s="117">
        <f t="shared" si="140"/>
        <v>119.69242412259023</v>
      </c>
      <c r="X448" s="297">
        <f t="shared" si="131"/>
        <v>142</v>
      </c>
      <c r="Y448" s="297">
        <v>69</v>
      </c>
      <c r="Z448" s="298">
        <v>73</v>
      </c>
    </row>
    <row r="449" spans="3:26" s="121" customFormat="1" ht="63" customHeight="1" x14ac:dyDescent="0.25">
      <c r="C449" s="121">
        <v>1</v>
      </c>
      <c r="D449" s="120" t="s">
        <v>6</v>
      </c>
      <c r="E449" s="108">
        <f t="shared" si="132"/>
        <v>400</v>
      </c>
      <c r="F449" s="109">
        <v>1402</v>
      </c>
      <c r="G449" s="110">
        <v>249774</v>
      </c>
      <c r="H449" s="111"/>
      <c r="I449" s="158" t="s">
        <v>1745</v>
      </c>
      <c r="J449" s="158" t="s">
        <v>1606</v>
      </c>
      <c r="K449" s="112" t="s">
        <v>331</v>
      </c>
      <c r="L449" s="112" t="s">
        <v>22</v>
      </c>
      <c r="M449" s="112" t="s">
        <v>958</v>
      </c>
      <c r="N449" s="112" t="s">
        <v>52</v>
      </c>
      <c r="O449" s="112" t="s">
        <v>8</v>
      </c>
      <c r="P449" s="112" t="s">
        <v>8</v>
      </c>
      <c r="Q449" s="112" t="s">
        <v>88</v>
      </c>
      <c r="R449" s="113">
        <f t="shared" si="139"/>
        <v>3840000</v>
      </c>
      <c r="S449" s="114">
        <v>3840000</v>
      </c>
      <c r="T449" s="115"/>
      <c r="U449" s="115"/>
      <c r="V449" s="116" t="s">
        <v>183</v>
      </c>
      <c r="W449" s="117">
        <f t="shared" si="140"/>
        <v>379.634206623826</v>
      </c>
      <c r="X449" s="297">
        <f t="shared" si="131"/>
        <v>39</v>
      </c>
      <c r="Y449" s="297">
        <v>29</v>
      </c>
      <c r="Z449" s="298">
        <v>10</v>
      </c>
    </row>
    <row r="450" spans="3:26" s="121" customFormat="1" ht="51.75" customHeight="1" x14ac:dyDescent="0.25">
      <c r="C450" s="121">
        <v>1</v>
      </c>
      <c r="D450" s="120" t="s">
        <v>6</v>
      </c>
      <c r="E450" s="108">
        <f t="shared" si="132"/>
        <v>401</v>
      </c>
      <c r="F450" s="109">
        <v>236</v>
      </c>
      <c r="G450" s="110">
        <v>155113</v>
      </c>
      <c r="H450" s="111">
        <v>273</v>
      </c>
      <c r="I450" s="158" t="s">
        <v>1686</v>
      </c>
      <c r="J450" s="158" t="s">
        <v>1606</v>
      </c>
      <c r="K450" s="112" t="s">
        <v>331</v>
      </c>
      <c r="L450" s="112" t="s">
        <v>22</v>
      </c>
      <c r="M450" s="112" t="s">
        <v>343</v>
      </c>
      <c r="N450" s="112" t="s">
        <v>18</v>
      </c>
      <c r="O450" s="112" t="s">
        <v>11</v>
      </c>
      <c r="P450" s="112" t="s">
        <v>8</v>
      </c>
      <c r="Q450" s="112" t="s">
        <v>89</v>
      </c>
      <c r="R450" s="113">
        <f t="shared" si="139"/>
        <v>1000000</v>
      </c>
      <c r="S450" s="114">
        <v>1000000</v>
      </c>
      <c r="T450" s="115"/>
      <c r="U450" s="115"/>
      <c r="V450" s="116" t="s">
        <v>183</v>
      </c>
      <c r="W450" s="117">
        <f t="shared" si="140"/>
        <v>98.863074641621353</v>
      </c>
      <c r="X450" s="297">
        <f t="shared" si="131"/>
        <v>94</v>
      </c>
      <c r="Y450" s="297">
        <v>48</v>
      </c>
      <c r="Z450" s="298">
        <v>46</v>
      </c>
    </row>
    <row r="451" spans="3:26" s="121" customFormat="1" ht="51.75" customHeight="1" x14ac:dyDescent="0.25">
      <c r="C451" s="121">
        <v>1</v>
      </c>
      <c r="D451" s="120" t="s">
        <v>6</v>
      </c>
      <c r="E451" s="108">
        <f t="shared" si="132"/>
        <v>402</v>
      </c>
      <c r="F451" s="109">
        <v>102</v>
      </c>
      <c r="G451" s="110">
        <v>249870</v>
      </c>
      <c r="H451" s="111">
        <v>452</v>
      </c>
      <c r="I451" s="158" t="s">
        <v>1751</v>
      </c>
      <c r="J451" s="158" t="s">
        <v>1606</v>
      </c>
      <c r="K451" s="112" t="s">
        <v>331</v>
      </c>
      <c r="L451" s="112" t="s">
        <v>22</v>
      </c>
      <c r="M451" s="112" t="s">
        <v>638</v>
      </c>
      <c r="N451" s="112" t="s">
        <v>18</v>
      </c>
      <c r="O451" s="112" t="s">
        <v>11</v>
      </c>
      <c r="P451" s="112" t="s">
        <v>8</v>
      </c>
      <c r="Q451" s="112" t="s">
        <v>89</v>
      </c>
      <c r="R451" s="113">
        <f>S451+T451+U451</f>
        <v>1005000</v>
      </c>
      <c r="S451" s="114">
        <v>1005000</v>
      </c>
      <c r="T451" s="115"/>
      <c r="U451" s="115"/>
      <c r="V451" s="116" t="s">
        <v>183</v>
      </c>
      <c r="W451" s="117">
        <f>S451/10115</f>
        <v>99.357390014829463</v>
      </c>
      <c r="X451" s="297">
        <f t="shared" si="131"/>
        <v>40</v>
      </c>
      <c r="Y451" s="297">
        <v>21</v>
      </c>
      <c r="Z451" s="298">
        <v>19</v>
      </c>
    </row>
    <row r="452" spans="3:26" s="121" customFormat="1" ht="51.75" customHeight="1" x14ac:dyDescent="0.25">
      <c r="C452" s="121">
        <v>1</v>
      </c>
      <c r="D452" s="120" t="s">
        <v>6</v>
      </c>
      <c r="E452" s="108">
        <f t="shared" si="132"/>
        <v>403</v>
      </c>
      <c r="F452" s="109">
        <v>11</v>
      </c>
      <c r="G452" s="110">
        <v>173749</v>
      </c>
      <c r="H452" s="111">
        <v>412</v>
      </c>
      <c r="I452" s="158" t="s">
        <v>1656</v>
      </c>
      <c r="J452" s="158" t="s">
        <v>1606</v>
      </c>
      <c r="K452" s="112" t="s">
        <v>331</v>
      </c>
      <c r="L452" s="112" t="s">
        <v>22</v>
      </c>
      <c r="M452" s="112" t="s">
        <v>444</v>
      </c>
      <c r="N452" s="112" t="s">
        <v>18</v>
      </c>
      <c r="O452" s="112" t="s">
        <v>8</v>
      </c>
      <c r="P452" s="112" t="s">
        <v>8</v>
      </c>
      <c r="Q452" s="112" t="s">
        <v>31</v>
      </c>
      <c r="R452" s="113">
        <f t="shared" si="139"/>
        <v>1000000</v>
      </c>
      <c r="S452" s="114">
        <v>1000000</v>
      </c>
      <c r="T452" s="115"/>
      <c r="U452" s="115"/>
      <c r="V452" s="116" t="s">
        <v>183</v>
      </c>
      <c r="W452" s="117">
        <f t="shared" si="140"/>
        <v>98.863074641621353</v>
      </c>
      <c r="X452" s="297">
        <f t="shared" si="131"/>
        <v>91</v>
      </c>
      <c r="Y452" s="297">
        <v>50</v>
      </c>
      <c r="Z452" s="298">
        <v>41</v>
      </c>
    </row>
    <row r="453" spans="3:26" s="121" customFormat="1" ht="57.75" customHeight="1" x14ac:dyDescent="0.25">
      <c r="C453" s="121">
        <v>1</v>
      </c>
      <c r="D453" s="120" t="s">
        <v>6</v>
      </c>
      <c r="E453" s="108">
        <f t="shared" si="132"/>
        <v>404</v>
      </c>
      <c r="F453" s="109">
        <v>104</v>
      </c>
      <c r="G453" s="110">
        <v>213791</v>
      </c>
      <c r="H453" s="111"/>
      <c r="I453" s="158" t="s">
        <v>1506</v>
      </c>
      <c r="J453" s="158" t="s">
        <v>1606</v>
      </c>
      <c r="K453" s="112" t="s">
        <v>331</v>
      </c>
      <c r="L453" s="112" t="s">
        <v>22</v>
      </c>
      <c r="M453" s="112" t="s">
        <v>839</v>
      </c>
      <c r="N453" s="112" t="s">
        <v>52</v>
      </c>
      <c r="O453" s="112" t="s">
        <v>11</v>
      </c>
      <c r="P453" s="112" t="s">
        <v>8</v>
      </c>
      <c r="Q453" s="112" t="s">
        <v>90</v>
      </c>
      <c r="R453" s="113">
        <f>S453+T453+U453</f>
        <v>1010000</v>
      </c>
      <c r="S453" s="114">
        <v>1010000</v>
      </c>
      <c r="T453" s="115"/>
      <c r="U453" s="115"/>
      <c r="V453" s="116" t="s">
        <v>183</v>
      </c>
      <c r="W453" s="117">
        <f>S453/10115</f>
        <v>99.851705388037573</v>
      </c>
      <c r="X453" s="297">
        <f t="shared" si="131"/>
        <v>30</v>
      </c>
      <c r="Y453" s="297">
        <v>15</v>
      </c>
      <c r="Z453" s="298">
        <v>15</v>
      </c>
    </row>
    <row r="454" spans="3:26" s="121" customFormat="1" ht="78" customHeight="1" x14ac:dyDescent="0.25">
      <c r="C454" s="121">
        <v>1</v>
      </c>
      <c r="D454" s="120" t="s">
        <v>6</v>
      </c>
      <c r="E454" s="108">
        <f t="shared" si="132"/>
        <v>405</v>
      </c>
      <c r="F454" s="109">
        <v>106</v>
      </c>
      <c r="G454" s="110">
        <v>162073</v>
      </c>
      <c r="H454" s="111">
        <v>379</v>
      </c>
      <c r="I454" s="158" t="s">
        <v>1680</v>
      </c>
      <c r="J454" s="158" t="s">
        <v>1606</v>
      </c>
      <c r="K454" s="112" t="s">
        <v>331</v>
      </c>
      <c r="L454" s="112" t="s">
        <v>22</v>
      </c>
      <c r="M454" s="112" t="s">
        <v>445</v>
      </c>
      <c r="N454" s="112" t="s">
        <v>52</v>
      </c>
      <c r="O454" s="112" t="s">
        <v>8</v>
      </c>
      <c r="P454" s="112" t="s">
        <v>8</v>
      </c>
      <c r="Q454" s="112" t="s">
        <v>446</v>
      </c>
      <c r="R454" s="113">
        <f t="shared" si="139"/>
        <v>880000</v>
      </c>
      <c r="S454" s="114">
        <v>880000</v>
      </c>
      <c r="T454" s="115"/>
      <c r="U454" s="115"/>
      <c r="V454" s="116" t="s">
        <v>183</v>
      </c>
      <c r="W454" s="117">
        <f t="shared" si="140"/>
        <v>86.999505684626797</v>
      </c>
      <c r="X454" s="297">
        <f t="shared" si="131"/>
        <v>81</v>
      </c>
      <c r="Y454" s="297">
        <v>42</v>
      </c>
      <c r="Z454" s="298">
        <v>39</v>
      </c>
    </row>
    <row r="455" spans="3:26" s="121" customFormat="1" ht="51.75" customHeight="1" x14ac:dyDescent="0.25">
      <c r="C455" s="121">
        <v>1</v>
      </c>
      <c r="D455" s="120" t="s">
        <v>6</v>
      </c>
      <c r="E455" s="108">
        <f t="shared" si="132"/>
        <v>406</v>
      </c>
      <c r="F455" s="109">
        <v>1156</v>
      </c>
      <c r="G455" s="110">
        <v>236131</v>
      </c>
      <c r="H455" s="111"/>
      <c r="I455" s="158" t="s">
        <v>1773</v>
      </c>
      <c r="J455" s="158" t="s">
        <v>1606</v>
      </c>
      <c r="K455" s="112" t="s">
        <v>331</v>
      </c>
      <c r="L455" s="112" t="s">
        <v>22</v>
      </c>
      <c r="M455" s="112" t="s">
        <v>847</v>
      </c>
      <c r="N455" s="112" t="s">
        <v>29</v>
      </c>
      <c r="O455" s="112" t="s">
        <v>8</v>
      </c>
      <c r="P455" s="112" t="s">
        <v>11</v>
      </c>
      <c r="Q455" s="112" t="s">
        <v>680</v>
      </c>
      <c r="R455" s="113">
        <f>S455+T455+U455</f>
        <v>441056.34</v>
      </c>
      <c r="S455" s="114">
        <v>441056.34</v>
      </c>
      <c r="T455" s="115"/>
      <c r="U455" s="115"/>
      <c r="V455" s="116" t="s">
        <v>183</v>
      </c>
      <c r="W455" s="117">
        <f>S455/10115</f>
        <v>43.60418586258033</v>
      </c>
      <c r="X455" s="297">
        <f t="shared" si="131"/>
        <v>46</v>
      </c>
      <c r="Y455" s="297">
        <v>25</v>
      </c>
      <c r="Z455" s="298">
        <v>21</v>
      </c>
    </row>
    <row r="456" spans="3:26" s="121" customFormat="1" ht="51.75" customHeight="1" x14ac:dyDescent="0.25">
      <c r="C456" s="121">
        <v>1</v>
      </c>
      <c r="D456" s="120" t="s">
        <v>6</v>
      </c>
      <c r="E456" s="108">
        <f t="shared" si="132"/>
        <v>407</v>
      </c>
      <c r="F456" s="109">
        <v>1072</v>
      </c>
      <c r="G456" s="110">
        <v>158897</v>
      </c>
      <c r="H456" s="111">
        <v>357</v>
      </c>
      <c r="I456" s="158" t="s">
        <v>1614</v>
      </c>
      <c r="J456" s="158" t="s">
        <v>1606</v>
      </c>
      <c r="K456" s="112" t="s">
        <v>331</v>
      </c>
      <c r="L456" s="112" t="s">
        <v>22</v>
      </c>
      <c r="M456" s="112" t="s">
        <v>336</v>
      </c>
      <c r="N456" s="112" t="s">
        <v>25</v>
      </c>
      <c r="O456" s="112" t="s">
        <v>8</v>
      </c>
      <c r="P456" s="112" t="s">
        <v>8</v>
      </c>
      <c r="Q456" s="112" t="s">
        <v>447</v>
      </c>
      <c r="R456" s="113">
        <f t="shared" si="139"/>
        <v>1544704</v>
      </c>
      <c r="S456" s="114">
        <v>1544704</v>
      </c>
      <c r="T456" s="115"/>
      <c r="U456" s="115"/>
      <c r="V456" s="116" t="s">
        <v>183</v>
      </c>
      <c r="W456" s="117">
        <f t="shared" si="140"/>
        <v>152.71418685121108</v>
      </c>
      <c r="X456" s="297">
        <f t="shared" si="131"/>
        <v>97</v>
      </c>
      <c r="Y456" s="297">
        <v>52</v>
      </c>
      <c r="Z456" s="298">
        <v>45</v>
      </c>
    </row>
    <row r="457" spans="3:26" s="121" customFormat="1" ht="51.75" customHeight="1" x14ac:dyDescent="0.25">
      <c r="C457" s="121">
        <v>1</v>
      </c>
      <c r="D457" s="120" t="s">
        <v>6</v>
      </c>
      <c r="E457" s="108">
        <f t="shared" si="132"/>
        <v>408</v>
      </c>
      <c r="F457" s="109" t="s">
        <v>1116</v>
      </c>
      <c r="G457" s="110">
        <v>263168</v>
      </c>
      <c r="H457" s="111"/>
      <c r="I457" s="158" t="s">
        <v>1776</v>
      </c>
      <c r="J457" s="158" t="s">
        <v>1606</v>
      </c>
      <c r="K457" s="112" t="s">
        <v>331</v>
      </c>
      <c r="L457" s="112" t="s">
        <v>22</v>
      </c>
      <c r="M457" s="112" t="s">
        <v>1121</v>
      </c>
      <c r="N457" s="112" t="s">
        <v>111</v>
      </c>
      <c r="O457" s="112" t="s">
        <v>8</v>
      </c>
      <c r="P457" s="112" t="s">
        <v>8</v>
      </c>
      <c r="Q457" s="112" t="s">
        <v>1122</v>
      </c>
      <c r="R457" s="113">
        <f t="shared" si="139"/>
        <v>1000000</v>
      </c>
      <c r="S457" s="114">
        <v>0</v>
      </c>
      <c r="T457" s="115"/>
      <c r="U457" s="114">
        <v>1000000</v>
      </c>
      <c r="V457" s="116" t="s">
        <v>183</v>
      </c>
      <c r="W457" s="117">
        <v>99.851705388037573</v>
      </c>
      <c r="X457" s="297">
        <f t="shared" si="131"/>
        <v>81</v>
      </c>
      <c r="Y457" s="297">
        <v>42</v>
      </c>
      <c r="Z457" s="298">
        <v>39</v>
      </c>
    </row>
    <row r="458" spans="3:26" s="121" customFormat="1" ht="51.75" customHeight="1" x14ac:dyDescent="0.25">
      <c r="C458" s="121">
        <v>1</v>
      </c>
      <c r="D458" s="120" t="s">
        <v>6</v>
      </c>
      <c r="E458" s="108">
        <f t="shared" si="132"/>
        <v>409</v>
      </c>
      <c r="F458" s="109" t="s">
        <v>1124</v>
      </c>
      <c r="G458" s="110">
        <v>263174</v>
      </c>
      <c r="H458" s="111"/>
      <c r="I458" s="158" t="s">
        <v>1777</v>
      </c>
      <c r="J458" s="158" t="s">
        <v>1606</v>
      </c>
      <c r="K458" s="112" t="s">
        <v>331</v>
      </c>
      <c r="L458" s="112" t="s">
        <v>22</v>
      </c>
      <c r="M458" s="112" t="s">
        <v>355</v>
      </c>
      <c r="N458" s="112" t="s">
        <v>57</v>
      </c>
      <c r="O458" s="112" t="s">
        <v>8</v>
      </c>
      <c r="P458" s="112" t="s">
        <v>1209</v>
      </c>
      <c r="Q458" s="112" t="s">
        <v>1123</v>
      </c>
      <c r="R458" s="113">
        <f t="shared" si="139"/>
        <v>800000</v>
      </c>
      <c r="S458" s="114">
        <v>0</v>
      </c>
      <c r="T458" s="115"/>
      <c r="U458" s="114">
        <v>800000</v>
      </c>
      <c r="V458" s="116" t="s">
        <v>183</v>
      </c>
      <c r="W458" s="117">
        <v>86.999505684626797</v>
      </c>
      <c r="X458" s="297">
        <f t="shared" si="131"/>
        <v>46</v>
      </c>
      <c r="Y458" s="297">
        <v>25</v>
      </c>
      <c r="Z458" s="298">
        <v>21</v>
      </c>
    </row>
    <row r="459" spans="3:26" s="121" customFormat="1" ht="12.75" customHeight="1" x14ac:dyDescent="0.25">
      <c r="D459" s="120"/>
      <c r="E459" s="108"/>
      <c r="F459" s="109"/>
      <c r="G459" s="110"/>
      <c r="H459" s="111"/>
      <c r="I459" s="158"/>
      <c r="J459" s="158"/>
      <c r="K459" s="112"/>
      <c r="L459" s="112"/>
      <c r="M459" s="112"/>
      <c r="N459" s="112"/>
      <c r="O459" s="112"/>
      <c r="P459" s="112"/>
      <c r="Q459" s="112"/>
      <c r="R459" s="113"/>
      <c r="S459" s="114"/>
      <c r="T459" s="115"/>
      <c r="U459" s="115"/>
      <c r="V459" s="116"/>
      <c r="W459" s="117"/>
      <c r="X459" s="297"/>
      <c r="Y459" s="297"/>
      <c r="Z459" s="298"/>
    </row>
    <row r="460" spans="3:26" ht="51.75" customHeight="1" x14ac:dyDescent="0.25">
      <c r="E460" s="52"/>
      <c r="F460" s="53"/>
      <c r="G460" s="54"/>
      <c r="H460" s="55"/>
      <c r="I460" s="160"/>
      <c r="J460" s="160"/>
      <c r="K460" s="76" t="s">
        <v>705</v>
      </c>
      <c r="L460" s="76"/>
      <c r="M460" s="53"/>
      <c r="N460" s="53"/>
      <c r="O460" s="53"/>
      <c r="P460" s="57"/>
      <c r="Q460" s="57"/>
      <c r="R460" s="58">
        <f>SUM(R461:R556)</f>
        <v>9982403.2000000086</v>
      </c>
      <c r="S460" s="58">
        <f>SUM(S461:S556)</f>
        <v>9982403.2000000086</v>
      </c>
      <c r="T460" s="58">
        <f t="shared" ref="T460:U460" si="141">SUM(T461:T556)</f>
        <v>0</v>
      </c>
      <c r="U460" s="58">
        <f t="shared" si="141"/>
        <v>0</v>
      </c>
      <c r="V460" s="85"/>
      <c r="W460" s="86"/>
      <c r="X460" s="317"/>
      <c r="Y460" s="317"/>
      <c r="Z460" s="318"/>
    </row>
    <row r="461" spans="3:26" s="121" customFormat="1" ht="51.75" customHeight="1" x14ac:dyDescent="0.25">
      <c r="C461" s="121">
        <v>1</v>
      </c>
      <c r="D461" s="120" t="s">
        <v>581</v>
      </c>
      <c r="E461" s="108">
        <f>E458+1</f>
        <v>410</v>
      </c>
      <c r="F461" s="109">
        <v>1300</v>
      </c>
      <c r="G461" s="140">
        <v>204188</v>
      </c>
      <c r="H461" s="141">
        <v>540</v>
      </c>
      <c r="I461" s="163" t="s">
        <v>1558</v>
      </c>
      <c r="J461" s="158" t="s">
        <v>1606</v>
      </c>
      <c r="K461" s="112" t="s">
        <v>331</v>
      </c>
      <c r="L461" s="112" t="s">
        <v>22</v>
      </c>
      <c r="M461" s="112" t="s">
        <v>706</v>
      </c>
      <c r="N461" s="112" t="s">
        <v>7</v>
      </c>
      <c r="O461" s="112" t="s">
        <v>8</v>
      </c>
      <c r="P461" s="112" t="s">
        <v>8</v>
      </c>
      <c r="Q461" s="112" t="s">
        <v>582</v>
      </c>
      <c r="R461" s="113">
        <f t="shared" ref="R461:R524" si="142">S461+T461+U461</f>
        <v>301326.4123839009</v>
      </c>
      <c r="S461" s="114">
        <v>301326.4123839009</v>
      </c>
      <c r="T461" s="115"/>
      <c r="U461" s="115"/>
      <c r="V461" s="116" t="s">
        <v>183</v>
      </c>
      <c r="W461" s="117">
        <v>780</v>
      </c>
      <c r="X461" s="297">
        <f>Y461+Z461</f>
        <v>85</v>
      </c>
      <c r="Y461" s="297">
        <v>37</v>
      </c>
      <c r="Z461" s="298">
        <v>48</v>
      </c>
    </row>
    <row r="462" spans="3:26" s="121" customFormat="1" ht="51.75" customHeight="1" x14ac:dyDescent="0.25">
      <c r="C462" s="121">
        <v>1</v>
      </c>
      <c r="D462" s="120" t="s">
        <v>581</v>
      </c>
      <c r="E462" s="108">
        <f>E461+1</f>
        <v>411</v>
      </c>
      <c r="F462" s="109">
        <v>1301</v>
      </c>
      <c r="G462" s="140">
        <v>204199</v>
      </c>
      <c r="H462" s="141">
        <v>541</v>
      </c>
      <c r="I462" s="163" t="s">
        <v>1560</v>
      </c>
      <c r="J462" s="158" t="s">
        <v>1606</v>
      </c>
      <c r="K462" s="112" t="s">
        <v>331</v>
      </c>
      <c r="L462" s="112" t="s">
        <v>22</v>
      </c>
      <c r="M462" s="112" t="s">
        <v>707</v>
      </c>
      <c r="N462" s="112" t="s">
        <v>7</v>
      </c>
      <c r="O462" s="112" t="s">
        <v>8</v>
      </c>
      <c r="P462" s="112" t="s">
        <v>8</v>
      </c>
      <c r="Q462" s="112" t="s">
        <v>12</v>
      </c>
      <c r="R462" s="113">
        <f t="shared" si="142"/>
        <v>185431.63839009285</v>
      </c>
      <c r="S462" s="114">
        <v>185431.63839009285</v>
      </c>
      <c r="T462" s="115"/>
      <c r="U462" s="115"/>
      <c r="V462" s="116" t="s">
        <v>183</v>
      </c>
      <c r="W462" s="117">
        <v>480</v>
      </c>
      <c r="X462" s="297">
        <f t="shared" ref="X462:X525" si="143">Y462+Z462</f>
        <v>108</v>
      </c>
      <c r="Y462" s="297">
        <v>46</v>
      </c>
      <c r="Z462" s="298">
        <v>62</v>
      </c>
    </row>
    <row r="463" spans="3:26" s="121" customFormat="1" ht="51.75" customHeight="1" x14ac:dyDescent="0.25">
      <c r="C463" s="121">
        <v>1</v>
      </c>
      <c r="D463" s="120" t="s">
        <v>581</v>
      </c>
      <c r="E463" s="108">
        <f t="shared" ref="E463:E526" si="144">E462+1</f>
        <v>412</v>
      </c>
      <c r="F463" s="109">
        <v>1302</v>
      </c>
      <c r="G463" s="140">
        <v>204204</v>
      </c>
      <c r="H463" s="141">
        <v>542</v>
      </c>
      <c r="I463" s="163" t="s">
        <v>1561</v>
      </c>
      <c r="J463" s="158" t="s">
        <v>1606</v>
      </c>
      <c r="K463" s="112" t="s">
        <v>331</v>
      </c>
      <c r="L463" s="112" t="s">
        <v>22</v>
      </c>
      <c r="M463" s="112" t="s">
        <v>708</v>
      </c>
      <c r="N463" s="112" t="s">
        <v>34</v>
      </c>
      <c r="O463" s="112" t="s">
        <v>8</v>
      </c>
      <c r="P463" s="112" t="s">
        <v>8</v>
      </c>
      <c r="Q463" s="112" t="s">
        <v>782</v>
      </c>
      <c r="R463" s="113">
        <f t="shared" si="142"/>
        <v>154526.36532507738</v>
      </c>
      <c r="S463" s="114">
        <v>154526.36532507738</v>
      </c>
      <c r="T463" s="115"/>
      <c r="U463" s="115"/>
      <c r="V463" s="116" t="s">
        <v>183</v>
      </c>
      <c r="W463" s="117">
        <v>400</v>
      </c>
      <c r="X463" s="297">
        <f t="shared" si="143"/>
        <v>100</v>
      </c>
      <c r="Y463" s="297">
        <v>43</v>
      </c>
      <c r="Z463" s="298">
        <v>57</v>
      </c>
    </row>
    <row r="464" spans="3:26" s="121" customFormat="1" ht="51.75" customHeight="1" x14ac:dyDescent="0.25">
      <c r="C464" s="121">
        <v>1</v>
      </c>
      <c r="D464" s="120" t="s">
        <v>581</v>
      </c>
      <c r="E464" s="108">
        <f t="shared" si="144"/>
        <v>413</v>
      </c>
      <c r="F464" s="109">
        <v>1303</v>
      </c>
      <c r="G464" s="140">
        <v>204215</v>
      </c>
      <c r="H464" s="141">
        <v>543</v>
      </c>
      <c r="I464" s="163" t="s">
        <v>1562</v>
      </c>
      <c r="J464" s="158" t="s">
        <v>1606</v>
      </c>
      <c r="K464" s="112" t="s">
        <v>331</v>
      </c>
      <c r="L464" s="112" t="s">
        <v>22</v>
      </c>
      <c r="M464" s="112" t="s">
        <v>709</v>
      </c>
      <c r="N464" s="112" t="s">
        <v>7</v>
      </c>
      <c r="O464" s="112" t="s">
        <v>8</v>
      </c>
      <c r="P464" s="112" t="s">
        <v>8</v>
      </c>
      <c r="Q464" s="112" t="s">
        <v>770</v>
      </c>
      <c r="R464" s="113">
        <f t="shared" si="142"/>
        <v>162252.68359133124</v>
      </c>
      <c r="S464" s="114">
        <v>162252.68359133124</v>
      </c>
      <c r="T464" s="115"/>
      <c r="U464" s="115"/>
      <c r="V464" s="116" t="s">
        <v>183</v>
      </c>
      <c r="W464" s="117">
        <v>420</v>
      </c>
      <c r="X464" s="297">
        <f t="shared" si="143"/>
        <v>127</v>
      </c>
      <c r="Y464" s="297">
        <v>68</v>
      </c>
      <c r="Z464" s="298">
        <v>59</v>
      </c>
    </row>
    <row r="465" spans="3:26" s="121" customFormat="1" ht="51.75" customHeight="1" x14ac:dyDescent="0.25">
      <c r="C465" s="121">
        <v>1</v>
      </c>
      <c r="D465" s="120" t="s">
        <v>581</v>
      </c>
      <c r="E465" s="108">
        <f t="shared" si="144"/>
        <v>414</v>
      </c>
      <c r="F465" s="109">
        <v>1304</v>
      </c>
      <c r="G465" s="140">
        <v>204220</v>
      </c>
      <c r="H465" s="141">
        <v>544</v>
      </c>
      <c r="I465" s="163" t="s">
        <v>1563</v>
      </c>
      <c r="J465" s="158" t="s">
        <v>1606</v>
      </c>
      <c r="K465" s="112" t="s">
        <v>331</v>
      </c>
      <c r="L465" s="112" t="s">
        <v>22</v>
      </c>
      <c r="M465" s="112" t="s">
        <v>710</v>
      </c>
      <c r="N465" s="112" t="s">
        <v>7</v>
      </c>
      <c r="O465" s="112" t="s">
        <v>8</v>
      </c>
      <c r="P465" s="112" t="s">
        <v>8</v>
      </c>
      <c r="Q465" s="112" t="s">
        <v>584</v>
      </c>
      <c r="R465" s="113">
        <f t="shared" si="142"/>
        <v>135210.5696594427</v>
      </c>
      <c r="S465" s="114">
        <v>135210.5696594427</v>
      </c>
      <c r="T465" s="115"/>
      <c r="U465" s="115"/>
      <c r="V465" s="116" t="s">
        <v>183</v>
      </c>
      <c r="W465" s="117">
        <v>350</v>
      </c>
      <c r="X465" s="297">
        <f t="shared" si="143"/>
        <v>79</v>
      </c>
      <c r="Y465" s="297">
        <v>43</v>
      </c>
      <c r="Z465" s="298">
        <v>36</v>
      </c>
    </row>
    <row r="466" spans="3:26" s="121" customFormat="1" ht="51.75" customHeight="1" x14ac:dyDescent="0.25">
      <c r="C466" s="121">
        <v>1</v>
      </c>
      <c r="D466" s="120" t="s">
        <v>581</v>
      </c>
      <c r="E466" s="108">
        <f t="shared" si="144"/>
        <v>415</v>
      </c>
      <c r="F466" s="109">
        <v>1305</v>
      </c>
      <c r="G466" s="140">
        <v>204224</v>
      </c>
      <c r="H466" s="141">
        <v>545</v>
      </c>
      <c r="I466" s="163" t="s">
        <v>1564</v>
      </c>
      <c r="J466" s="158" t="s">
        <v>1606</v>
      </c>
      <c r="K466" s="112" t="s">
        <v>331</v>
      </c>
      <c r="L466" s="112" t="s">
        <v>22</v>
      </c>
      <c r="M466" s="112" t="s">
        <v>711</v>
      </c>
      <c r="N466" s="112" t="s">
        <v>26</v>
      </c>
      <c r="O466" s="112" t="s">
        <v>8</v>
      </c>
      <c r="P466" s="112" t="s">
        <v>8</v>
      </c>
      <c r="Q466" s="112" t="s">
        <v>783</v>
      </c>
      <c r="R466" s="113">
        <f t="shared" si="142"/>
        <v>115894.77399380803</v>
      </c>
      <c r="S466" s="114">
        <v>115894.77399380803</v>
      </c>
      <c r="T466" s="115"/>
      <c r="U466" s="115"/>
      <c r="V466" s="116" t="s">
        <v>183</v>
      </c>
      <c r="W466" s="117">
        <v>300</v>
      </c>
      <c r="X466" s="297">
        <f t="shared" si="143"/>
        <v>31</v>
      </c>
      <c r="Y466" s="297">
        <v>15</v>
      </c>
      <c r="Z466" s="298">
        <v>16</v>
      </c>
    </row>
    <row r="467" spans="3:26" s="121" customFormat="1" ht="51.75" customHeight="1" x14ac:dyDescent="0.25">
      <c r="C467" s="121">
        <v>1</v>
      </c>
      <c r="D467" s="120" t="s">
        <v>581</v>
      </c>
      <c r="E467" s="108">
        <f t="shared" si="144"/>
        <v>416</v>
      </c>
      <c r="F467" s="109">
        <v>1306</v>
      </c>
      <c r="G467" s="140">
        <v>204235</v>
      </c>
      <c r="H467" s="141">
        <v>546</v>
      </c>
      <c r="I467" s="163" t="s">
        <v>1565</v>
      </c>
      <c r="J467" s="158" t="s">
        <v>1606</v>
      </c>
      <c r="K467" s="112" t="s">
        <v>331</v>
      </c>
      <c r="L467" s="112" t="s">
        <v>22</v>
      </c>
      <c r="M467" s="112" t="s">
        <v>712</v>
      </c>
      <c r="N467" s="112" t="s">
        <v>26</v>
      </c>
      <c r="O467" s="112" t="s">
        <v>8</v>
      </c>
      <c r="P467" s="112" t="s">
        <v>8</v>
      </c>
      <c r="Q467" s="112" t="s">
        <v>194</v>
      </c>
      <c r="R467" s="113">
        <f t="shared" si="142"/>
        <v>46357.909597523212</v>
      </c>
      <c r="S467" s="114">
        <v>46357.909597523212</v>
      </c>
      <c r="T467" s="115"/>
      <c r="U467" s="115"/>
      <c r="V467" s="116" t="s">
        <v>183</v>
      </c>
      <c r="W467" s="117">
        <v>120</v>
      </c>
      <c r="X467" s="297">
        <f t="shared" si="143"/>
        <v>59</v>
      </c>
      <c r="Y467" s="297">
        <v>31</v>
      </c>
      <c r="Z467" s="298">
        <v>28</v>
      </c>
    </row>
    <row r="468" spans="3:26" s="121" customFormat="1" ht="51.75" customHeight="1" x14ac:dyDescent="0.25">
      <c r="C468" s="121">
        <v>1</v>
      </c>
      <c r="D468" s="120" t="s">
        <v>581</v>
      </c>
      <c r="E468" s="108">
        <f t="shared" si="144"/>
        <v>417</v>
      </c>
      <c r="F468" s="109">
        <v>1307</v>
      </c>
      <c r="G468" s="140">
        <v>204253</v>
      </c>
      <c r="H468" s="141">
        <v>547</v>
      </c>
      <c r="I468" s="163" t="s">
        <v>1566</v>
      </c>
      <c r="J468" s="158" t="s">
        <v>1606</v>
      </c>
      <c r="K468" s="112" t="s">
        <v>331</v>
      </c>
      <c r="L468" s="112" t="s">
        <v>22</v>
      </c>
      <c r="M468" s="112" t="s">
        <v>713</v>
      </c>
      <c r="N468" s="112" t="s">
        <v>34</v>
      </c>
      <c r="O468" s="112" t="s">
        <v>8</v>
      </c>
      <c r="P468" s="112" t="s">
        <v>8</v>
      </c>
      <c r="Q468" s="112" t="s">
        <v>784</v>
      </c>
      <c r="R468" s="113">
        <f t="shared" si="142"/>
        <v>135210.5696594427</v>
      </c>
      <c r="S468" s="114">
        <v>135210.5696594427</v>
      </c>
      <c r="T468" s="115"/>
      <c r="U468" s="115"/>
      <c r="V468" s="116" t="s">
        <v>183</v>
      </c>
      <c r="W468" s="117">
        <v>350</v>
      </c>
      <c r="X468" s="297">
        <f t="shared" si="143"/>
        <v>33</v>
      </c>
      <c r="Y468" s="297">
        <v>12</v>
      </c>
      <c r="Z468" s="298">
        <v>21</v>
      </c>
    </row>
    <row r="469" spans="3:26" s="121" customFormat="1" ht="51.75" customHeight="1" x14ac:dyDescent="0.25">
      <c r="C469" s="121">
        <v>1</v>
      </c>
      <c r="D469" s="120" t="s">
        <v>581</v>
      </c>
      <c r="E469" s="108">
        <f t="shared" si="144"/>
        <v>418</v>
      </c>
      <c r="F469" s="109">
        <v>1308</v>
      </c>
      <c r="G469" s="140">
        <v>204262</v>
      </c>
      <c r="H469" s="141">
        <v>548</v>
      </c>
      <c r="I469" s="163" t="s">
        <v>1567</v>
      </c>
      <c r="J469" s="158" t="s">
        <v>1606</v>
      </c>
      <c r="K469" s="112" t="s">
        <v>331</v>
      </c>
      <c r="L469" s="112" t="s">
        <v>22</v>
      </c>
      <c r="M469" s="112" t="s">
        <v>710</v>
      </c>
      <c r="N469" s="112" t="s">
        <v>7</v>
      </c>
      <c r="O469" s="112" t="s">
        <v>8</v>
      </c>
      <c r="P469" s="112" t="s">
        <v>8</v>
      </c>
      <c r="Q469" s="112" t="s">
        <v>785</v>
      </c>
      <c r="R469" s="113">
        <f t="shared" si="142"/>
        <v>135210.5696594427</v>
      </c>
      <c r="S469" s="114">
        <v>135210.5696594427</v>
      </c>
      <c r="T469" s="115"/>
      <c r="U469" s="115"/>
      <c r="V469" s="116" t="s">
        <v>183</v>
      </c>
      <c r="W469" s="117">
        <v>350</v>
      </c>
      <c r="X469" s="297">
        <f t="shared" si="143"/>
        <v>28</v>
      </c>
      <c r="Y469" s="297">
        <v>12</v>
      </c>
      <c r="Z469" s="298">
        <v>16</v>
      </c>
    </row>
    <row r="470" spans="3:26" s="121" customFormat="1" ht="51.75" customHeight="1" x14ac:dyDescent="0.25">
      <c r="C470" s="121">
        <v>1</v>
      </c>
      <c r="D470" s="120" t="s">
        <v>581</v>
      </c>
      <c r="E470" s="108">
        <f t="shared" si="144"/>
        <v>419</v>
      </c>
      <c r="F470" s="109">
        <v>1309</v>
      </c>
      <c r="G470" s="140">
        <v>204264</v>
      </c>
      <c r="H470" s="141">
        <v>549</v>
      </c>
      <c r="I470" s="163" t="s">
        <v>1568</v>
      </c>
      <c r="J470" s="158" t="s">
        <v>1606</v>
      </c>
      <c r="K470" s="112" t="s">
        <v>331</v>
      </c>
      <c r="L470" s="112" t="s">
        <v>22</v>
      </c>
      <c r="M470" s="112" t="s">
        <v>714</v>
      </c>
      <c r="N470" s="112" t="s">
        <v>26</v>
      </c>
      <c r="O470" s="112" t="s">
        <v>8</v>
      </c>
      <c r="P470" s="112" t="s">
        <v>8</v>
      </c>
      <c r="Q470" s="112" t="s">
        <v>786</v>
      </c>
      <c r="R470" s="113">
        <f t="shared" si="142"/>
        <v>135210.5696594427</v>
      </c>
      <c r="S470" s="114">
        <v>135210.5696594427</v>
      </c>
      <c r="T470" s="115"/>
      <c r="U470" s="115"/>
      <c r="V470" s="116" t="s">
        <v>183</v>
      </c>
      <c r="W470" s="117">
        <v>350</v>
      </c>
      <c r="X470" s="297">
        <f t="shared" si="143"/>
        <v>52</v>
      </c>
      <c r="Y470" s="297">
        <v>25</v>
      </c>
      <c r="Z470" s="298">
        <v>27</v>
      </c>
    </row>
    <row r="471" spans="3:26" s="121" customFormat="1" ht="51.75" customHeight="1" x14ac:dyDescent="0.25">
      <c r="C471" s="121">
        <v>1</v>
      </c>
      <c r="D471" s="120" t="s">
        <v>581</v>
      </c>
      <c r="E471" s="108">
        <f t="shared" si="144"/>
        <v>420</v>
      </c>
      <c r="F471" s="109">
        <v>1310</v>
      </c>
      <c r="G471" s="140">
        <v>204272</v>
      </c>
      <c r="H471" s="141">
        <v>550</v>
      </c>
      <c r="I471" s="163" t="s">
        <v>1569</v>
      </c>
      <c r="J471" s="158" t="s">
        <v>1606</v>
      </c>
      <c r="K471" s="112" t="s">
        <v>331</v>
      </c>
      <c r="L471" s="112" t="s">
        <v>22</v>
      </c>
      <c r="M471" s="112" t="s">
        <v>715</v>
      </c>
      <c r="N471" s="112" t="s">
        <v>96</v>
      </c>
      <c r="O471" s="112" t="s">
        <v>11</v>
      </c>
      <c r="P471" s="112" t="s">
        <v>11</v>
      </c>
      <c r="Q471" s="112" t="s">
        <v>787</v>
      </c>
      <c r="R471" s="113">
        <f t="shared" si="142"/>
        <v>115894.77399380803</v>
      </c>
      <c r="S471" s="114">
        <v>115894.77399380803</v>
      </c>
      <c r="T471" s="115"/>
      <c r="U471" s="115"/>
      <c r="V471" s="116" t="s">
        <v>183</v>
      </c>
      <c r="W471" s="117">
        <v>300</v>
      </c>
      <c r="X471" s="297">
        <f t="shared" si="143"/>
        <v>269</v>
      </c>
      <c r="Y471" s="297">
        <v>127</v>
      </c>
      <c r="Z471" s="298">
        <v>142</v>
      </c>
    </row>
    <row r="472" spans="3:26" s="121" customFormat="1" ht="51.75" customHeight="1" x14ac:dyDescent="0.25">
      <c r="C472" s="121">
        <v>1</v>
      </c>
      <c r="D472" s="120" t="s">
        <v>581</v>
      </c>
      <c r="E472" s="108">
        <f t="shared" si="144"/>
        <v>421</v>
      </c>
      <c r="F472" s="109">
        <v>1311</v>
      </c>
      <c r="G472" s="140">
        <v>204291</v>
      </c>
      <c r="H472" s="141">
        <v>551</v>
      </c>
      <c r="I472" s="163" t="s">
        <v>1570</v>
      </c>
      <c r="J472" s="158" t="s">
        <v>1606</v>
      </c>
      <c r="K472" s="112" t="s">
        <v>331</v>
      </c>
      <c r="L472" s="112" t="s">
        <v>22</v>
      </c>
      <c r="M472" s="112" t="s">
        <v>716</v>
      </c>
      <c r="N472" s="112" t="s">
        <v>96</v>
      </c>
      <c r="O472" s="112" t="s">
        <v>11</v>
      </c>
      <c r="P472" s="112" t="s">
        <v>11</v>
      </c>
      <c r="Q472" s="112" t="s">
        <v>788</v>
      </c>
      <c r="R472" s="113">
        <f t="shared" si="142"/>
        <v>125552.67182662537</v>
      </c>
      <c r="S472" s="114">
        <v>125552.67182662537</v>
      </c>
      <c r="T472" s="115"/>
      <c r="U472" s="115"/>
      <c r="V472" s="116" t="s">
        <v>183</v>
      </c>
      <c r="W472" s="117">
        <v>325</v>
      </c>
      <c r="X472" s="297">
        <f t="shared" si="143"/>
        <v>100</v>
      </c>
      <c r="Y472" s="297">
        <v>57</v>
      </c>
      <c r="Z472" s="298">
        <v>43</v>
      </c>
    </row>
    <row r="473" spans="3:26" s="121" customFormat="1" ht="51.75" customHeight="1" x14ac:dyDescent="0.25">
      <c r="C473" s="121">
        <v>1</v>
      </c>
      <c r="D473" s="120" t="s">
        <v>581</v>
      </c>
      <c r="E473" s="108">
        <f t="shared" si="144"/>
        <v>422</v>
      </c>
      <c r="F473" s="109">
        <v>1312</v>
      </c>
      <c r="G473" s="140">
        <v>204581</v>
      </c>
      <c r="H473" s="141">
        <v>552</v>
      </c>
      <c r="I473" s="163" t="s">
        <v>1576</v>
      </c>
      <c r="J473" s="158" t="s">
        <v>1606</v>
      </c>
      <c r="K473" s="112" t="s">
        <v>331</v>
      </c>
      <c r="L473" s="112" t="s">
        <v>22</v>
      </c>
      <c r="M473" s="112" t="s">
        <v>710</v>
      </c>
      <c r="N473" s="112" t="s">
        <v>26</v>
      </c>
      <c r="O473" s="112" t="s">
        <v>8</v>
      </c>
      <c r="P473" s="112" t="s">
        <v>8</v>
      </c>
      <c r="Q473" s="112" t="s">
        <v>789</v>
      </c>
      <c r="R473" s="113">
        <f t="shared" si="142"/>
        <v>81126.341795665619</v>
      </c>
      <c r="S473" s="114">
        <v>81126.341795665619</v>
      </c>
      <c r="T473" s="115"/>
      <c r="U473" s="115"/>
      <c r="V473" s="116" t="s">
        <v>183</v>
      </c>
      <c r="W473" s="117">
        <v>210</v>
      </c>
      <c r="X473" s="297">
        <f t="shared" si="143"/>
        <v>232</v>
      </c>
      <c r="Y473" s="297">
        <v>123</v>
      </c>
      <c r="Z473" s="298">
        <v>109</v>
      </c>
    </row>
    <row r="474" spans="3:26" s="121" customFormat="1" ht="51.75" customHeight="1" x14ac:dyDescent="0.25">
      <c r="C474" s="121">
        <v>1</v>
      </c>
      <c r="D474" s="120" t="s">
        <v>581</v>
      </c>
      <c r="E474" s="108">
        <f t="shared" si="144"/>
        <v>423</v>
      </c>
      <c r="F474" s="109">
        <v>1313</v>
      </c>
      <c r="G474" s="140">
        <v>204588</v>
      </c>
      <c r="H474" s="141">
        <v>553</v>
      </c>
      <c r="I474" s="163" t="s">
        <v>1577</v>
      </c>
      <c r="J474" s="158" t="s">
        <v>1606</v>
      </c>
      <c r="K474" s="112" t="s">
        <v>331</v>
      </c>
      <c r="L474" s="112" t="s">
        <v>22</v>
      </c>
      <c r="M474" s="112" t="s">
        <v>717</v>
      </c>
      <c r="N474" s="112" t="s">
        <v>25</v>
      </c>
      <c r="O474" s="112" t="s">
        <v>11</v>
      </c>
      <c r="P474" s="112" t="s">
        <v>811</v>
      </c>
      <c r="Q474" s="112" t="s">
        <v>790</v>
      </c>
      <c r="R474" s="113">
        <f t="shared" si="142"/>
        <v>61810.546130030954</v>
      </c>
      <c r="S474" s="114">
        <v>61810.546130030954</v>
      </c>
      <c r="T474" s="115"/>
      <c r="U474" s="115"/>
      <c r="V474" s="116" t="s">
        <v>183</v>
      </c>
      <c r="W474" s="117">
        <v>160</v>
      </c>
      <c r="X474" s="297">
        <f t="shared" si="143"/>
        <v>28</v>
      </c>
      <c r="Y474" s="297">
        <v>15</v>
      </c>
      <c r="Z474" s="298">
        <v>13</v>
      </c>
    </row>
    <row r="475" spans="3:26" s="121" customFormat="1" ht="51.75" customHeight="1" x14ac:dyDescent="0.25">
      <c r="C475" s="121">
        <v>1</v>
      </c>
      <c r="D475" s="120" t="s">
        <v>581</v>
      </c>
      <c r="E475" s="108">
        <f t="shared" si="144"/>
        <v>424</v>
      </c>
      <c r="F475" s="109">
        <v>1314</v>
      </c>
      <c r="G475" s="140">
        <v>204604</v>
      </c>
      <c r="H475" s="141">
        <v>554</v>
      </c>
      <c r="I475" s="163" t="s">
        <v>1574</v>
      </c>
      <c r="J475" s="158" t="s">
        <v>1606</v>
      </c>
      <c r="K475" s="112" t="s">
        <v>331</v>
      </c>
      <c r="L475" s="112" t="s">
        <v>22</v>
      </c>
      <c r="M475" s="112" t="s">
        <v>718</v>
      </c>
      <c r="N475" s="112" t="s">
        <v>34</v>
      </c>
      <c r="O475" s="112" t="s">
        <v>8</v>
      </c>
      <c r="P475" s="112" t="s">
        <v>8</v>
      </c>
      <c r="Q475" s="112" t="s">
        <v>791</v>
      </c>
      <c r="R475" s="113">
        <f t="shared" si="142"/>
        <v>67605.28482972135</v>
      </c>
      <c r="S475" s="114">
        <v>67605.28482972135</v>
      </c>
      <c r="T475" s="115"/>
      <c r="U475" s="115"/>
      <c r="V475" s="116" t="s">
        <v>183</v>
      </c>
      <c r="W475" s="117">
        <v>175</v>
      </c>
      <c r="X475" s="297">
        <f t="shared" si="143"/>
        <v>26</v>
      </c>
      <c r="Y475" s="297">
        <v>11</v>
      </c>
      <c r="Z475" s="298">
        <v>15</v>
      </c>
    </row>
    <row r="476" spans="3:26" s="121" customFormat="1" ht="51.75" customHeight="1" x14ac:dyDescent="0.25">
      <c r="C476" s="121">
        <v>1</v>
      </c>
      <c r="D476" s="120" t="s">
        <v>581</v>
      </c>
      <c r="E476" s="108">
        <f t="shared" si="144"/>
        <v>425</v>
      </c>
      <c r="F476" s="109">
        <v>1315</v>
      </c>
      <c r="G476" s="140">
        <v>204609</v>
      </c>
      <c r="H476" s="141">
        <v>555</v>
      </c>
      <c r="I476" s="163" t="s">
        <v>1575</v>
      </c>
      <c r="J476" s="158" t="s">
        <v>1606</v>
      </c>
      <c r="K476" s="112" t="s">
        <v>331</v>
      </c>
      <c r="L476" s="112" t="s">
        <v>22</v>
      </c>
      <c r="M476" s="112" t="s">
        <v>719</v>
      </c>
      <c r="N476" s="112" t="s">
        <v>34</v>
      </c>
      <c r="O476" s="112" t="s">
        <v>8</v>
      </c>
      <c r="P476" s="112" t="s">
        <v>8</v>
      </c>
      <c r="Q476" s="112" t="s">
        <v>792</v>
      </c>
      <c r="R476" s="113">
        <f t="shared" si="142"/>
        <v>154526.36532507738</v>
      </c>
      <c r="S476" s="114">
        <v>154526.36532507738</v>
      </c>
      <c r="T476" s="115"/>
      <c r="U476" s="115"/>
      <c r="V476" s="116" t="s">
        <v>183</v>
      </c>
      <c r="W476" s="117">
        <v>400</v>
      </c>
      <c r="X476" s="297">
        <f t="shared" si="143"/>
        <v>126</v>
      </c>
      <c r="Y476" s="297">
        <v>58</v>
      </c>
      <c r="Z476" s="298">
        <v>68</v>
      </c>
    </row>
    <row r="477" spans="3:26" s="121" customFormat="1" ht="51.75" customHeight="1" x14ac:dyDescent="0.25">
      <c r="C477" s="121">
        <v>1</v>
      </c>
      <c r="D477" s="120" t="s">
        <v>581</v>
      </c>
      <c r="E477" s="108">
        <f t="shared" si="144"/>
        <v>426</v>
      </c>
      <c r="F477" s="109">
        <v>1316</v>
      </c>
      <c r="G477" s="140">
        <v>204615</v>
      </c>
      <c r="H477" s="141">
        <v>556</v>
      </c>
      <c r="I477" s="163" t="s">
        <v>1463</v>
      </c>
      <c r="J477" s="158" t="s">
        <v>1606</v>
      </c>
      <c r="K477" s="112" t="s">
        <v>331</v>
      </c>
      <c r="L477" s="112" t="s">
        <v>22</v>
      </c>
      <c r="M477" s="112" t="s">
        <v>720</v>
      </c>
      <c r="N477" s="112" t="s">
        <v>34</v>
      </c>
      <c r="O477" s="112" t="s">
        <v>8</v>
      </c>
      <c r="P477" s="112" t="s">
        <v>8</v>
      </c>
      <c r="Q477" s="112" t="s">
        <v>793</v>
      </c>
      <c r="R477" s="113">
        <f t="shared" si="142"/>
        <v>175773.74055727551</v>
      </c>
      <c r="S477" s="114">
        <v>175773.74055727551</v>
      </c>
      <c r="T477" s="115"/>
      <c r="U477" s="115"/>
      <c r="V477" s="116" t="s">
        <v>183</v>
      </c>
      <c r="W477" s="117">
        <v>455</v>
      </c>
      <c r="X477" s="297">
        <f t="shared" si="143"/>
        <v>79</v>
      </c>
      <c r="Y477" s="297">
        <v>39</v>
      </c>
      <c r="Z477" s="298">
        <v>40</v>
      </c>
    </row>
    <row r="478" spans="3:26" s="121" customFormat="1" ht="51.75" customHeight="1" x14ac:dyDescent="0.25">
      <c r="C478" s="121">
        <v>1</v>
      </c>
      <c r="D478" s="120" t="s">
        <v>581</v>
      </c>
      <c r="E478" s="108">
        <f t="shared" si="144"/>
        <v>427</v>
      </c>
      <c r="F478" s="109">
        <v>1317</v>
      </c>
      <c r="G478" s="140">
        <v>204624</v>
      </c>
      <c r="H478" s="141">
        <v>557</v>
      </c>
      <c r="I478" s="163" t="s">
        <v>1464</v>
      </c>
      <c r="J478" s="158" t="s">
        <v>1606</v>
      </c>
      <c r="K478" s="112" t="s">
        <v>331</v>
      </c>
      <c r="L478" s="112" t="s">
        <v>22</v>
      </c>
      <c r="M478" s="112" t="s">
        <v>721</v>
      </c>
      <c r="N478" s="112" t="s">
        <v>25</v>
      </c>
      <c r="O478" s="112" t="s">
        <v>8</v>
      </c>
      <c r="P478" s="112" t="s">
        <v>11</v>
      </c>
      <c r="Q478" s="112" t="s">
        <v>794</v>
      </c>
      <c r="R478" s="113">
        <f t="shared" si="142"/>
        <v>96578.978328173369</v>
      </c>
      <c r="S478" s="114">
        <v>96578.978328173369</v>
      </c>
      <c r="T478" s="115"/>
      <c r="U478" s="115"/>
      <c r="V478" s="116" t="s">
        <v>183</v>
      </c>
      <c r="W478" s="117">
        <v>250</v>
      </c>
      <c r="X478" s="297">
        <f t="shared" si="143"/>
        <v>39</v>
      </c>
      <c r="Y478" s="297">
        <v>18</v>
      </c>
      <c r="Z478" s="298">
        <v>21</v>
      </c>
    </row>
    <row r="479" spans="3:26" s="121" customFormat="1" ht="51.75" customHeight="1" x14ac:dyDescent="0.25">
      <c r="C479" s="121">
        <v>1</v>
      </c>
      <c r="D479" s="120" t="s">
        <v>581</v>
      </c>
      <c r="E479" s="108">
        <f t="shared" si="144"/>
        <v>428</v>
      </c>
      <c r="F479" s="109">
        <v>1318</v>
      </c>
      <c r="G479" s="140">
        <v>204630</v>
      </c>
      <c r="H479" s="141">
        <v>558</v>
      </c>
      <c r="I479" s="163" t="s">
        <v>1465</v>
      </c>
      <c r="J479" s="158" t="s">
        <v>1606</v>
      </c>
      <c r="K479" s="112" t="s">
        <v>331</v>
      </c>
      <c r="L479" s="112" t="s">
        <v>22</v>
      </c>
      <c r="M479" s="112" t="s">
        <v>709</v>
      </c>
      <c r="N479" s="112" t="s">
        <v>7</v>
      </c>
      <c r="O479" s="112" t="s">
        <v>8</v>
      </c>
      <c r="P479" s="112" t="s">
        <v>8</v>
      </c>
      <c r="Q479" s="112" t="s">
        <v>82</v>
      </c>
      <c r="R479" s="113">
        <f t="shared" si="142"/>
        <v>301326.4123839009</v>
      </c>
      <c r="S479" s="114">
        <v>301326.4123839009</v>
      </c>
      <c r="T479" s="115"/>
      <c r="U479" s="115"/>
      <c r="V479" s="116" t="s">
        <v>183</v>
      </c>
      <c r="W479" s="117">
        <v>780</v>
      </c>
      <c r="X479" s="297">
        <f t="shared" si="143"/>
        <v>324</v>
      </c>
      <c r="Y479" s="297">
        <v>150</v>
      </c>
      <c r="Z479" s="298">
        <v>174</v>
      </c>
    </row>
    <row r="480" spans="3:26" s="121" customFormat="1" ht="51.75" customHeight="1" x14ac:dyDescent="0.25">
      <c r="C480" s="121">
        <v>1</v>
      </c>
      <c r="D480" s="120" t="s">
        <v>581</v>
      </c>
      <c r="E480" s="108">
        <f t="shared" si="144"/>
        <v>429</v>
      </c>
      <c r="F480" s="109">
        <v>1319</v>
      </c>
      <c r="G480" s="140">
        <v>204636</v>
      </c>
      <c r="H480" s="141">
        <v>559</v>
      </c>
      <c r="I480" s="163" t="s">
        <v>1466</v>
      </c>
      <c r="J480" s="158" t="s">
        <v>1606</v>
      </c>
      <c r="K480" s="112" t="s">
        <v>331</v>
      </c>
      <c r="L480" s="112" t="s">
        <v>22</v>
      </c>
      <c r="M480" s="112" t="s">
        <v>709</v>
      </c>
      <c r="N480" s="112" t="s">
        <v>7</v>
      </c>
      <c r="O480" s="112" t="s">
        <v>8</v>
      </c>
      <c r="P480" s="112" t="s">
        <v>8</v>
      </c>
      <c r="Q480" s="112" t="s">
        <v>69</v>
      </c>
      <c r="R480" s="113">
        <f t="shared" si="142"/>
        <v>162252.68359133124</v>
      </c>
      <c r="S480" s="114">
        <v>162252.68359133124</v>
      </c>
      <c r="T480" s="115"/>
      <c r="U480" s="115"/>
      <c r="V480" s="116" t="s">
        <v>183</v>
      </c>
      <c r="W480" s="117">
        <v>420</v>
      </c>
      <c r="X480" s="297">
        <f t="shared" si="143"/>
        <v>308</v>
      </c>
      <c r="Y480" s="297">
        <v>145</v>
      </c>
      <c r="Z480" s="298">
        <v>163</v>
      </c>
    </row>
    <row r="481" spans="3:26" s="121" customFormat="1" ht="51.75" customHeight="1" x14ac:dyDescent="0.25">
      <c r="C481" s="121">
        <v>1</v>
      </c>
      <c r="D481" s="120" t="s">
        <v>581</v>
      </c>
      <c r="E481" s="108">
        <f t="shared" si="144"/>
        <v>430</v>
      </c>
      <c r="F481" s="109">
        <v>1320</v>
      </c>
      <c r="G481" s="140">
        <v>204644</v>
      </c>
      <c r="H481" s="141">
        <v>560</v>
      </c>
      <c r="I481" s="163" t="s">
        <v>1467</v>
      </c>
      <c r="J481" s="158" t="s">
        <v>1606</v>
      </c>
      <c r="K481" s="112" t="s">
        <v>331</v>
      </c>
      <c r="L481" s="112" t="s">
        <v>22</v>
      </c>
      <c r="M481" s="112" t="s">
        <v>722</v>
      </c>
      <c r="N481" s="112" t="s">
        <v>25</v>
      </c>
      <c r="O481" s="112" t="s">
        <v>8</v>
      </c>
      <c r="P481" s="112" t="s">
        <v>8</v>
      </c>
      <c r="Q481" s="112" t="s">
        <v>809</v>
      </c>
      <c r="R481" s="113">
        <f t="shared" si="142"/>
        <v>62196.862043343644</v>
      </c>
      <c r="S481" s="114">
        <v>62196.862043343644</v>
      </c>
      <c r="T481" s="115"/>
      <c r="U481" s="115"/>
      <c r="V481" s="116" t="s">
        <v>183</v>
      </c>
      <c r="W481" s="117">
        <v>161</v>
      </c>
      <c r="X481" s="297">
        <f t="shared" si="143"/>
        <v>78</v>
      </c>
      <c r="Y481" s="297">
        <v>41</v>
      </c>
      <c r="Z481" s="298">
        <v>37</v>
      </c>
    </row>
    <row r="482" spans="3:26" s="121" customFormat="1" ht="51.75" customHeight="1" x14ac:dyDescent="0.25">
      <c r="C482" s="121">
        <v>1</v>
      </c>
      <c r="D482" s="120" t="s">
        <v>581</v>
      </c>
      <c r="E482" s="108">
        <f t="shared" si="144"/>
        <v>431</v>
      </c>
      <c r="F482" s="109">
        <v>1321</v>
      </c>
      <c r="G482" s="140">
        <v>204649</v>
      </c>
      <c r="H482" s="141">
        <v>561</v>
      </c>
      <c r="I482" s="163" t="s">
        <v>1468</v>
      </c>
      <c r="J482" s="158" t="s">
        <v>1606</v>
      </c>
      <c r="K482" s="112" t="s">
        <v>331</v>
      </c>
      <c r="L482" s="112" t="s">
        <v>22</v>
      </c>
      <c r="M482" s="112" t="s">
        <v>723</v>
      </c>
      <c r="N482" s="112" t="s">
        <v>57</v>
      </c>
      <c r="O482" s="112" t="s">
        <v>8</v>
      </c>
      <c r="P482" s="112" t="s">
        <v>8</v>
      </c>
      <c r="Q482" s="112" t="s">
        <v>795</v>
      </c>
      <c r="R482" s="113">
        <f t="shared" si="142"/>
        <v>77263.182662538689</v>
      </c>
      <c r="S482" s="114">
        <v>77263.182662538689</v>
      </c>
      <c r="T482" s="115"/>
      <c r="U482" s="115"/>
      <c r="V482" s="116" t="s">
        <v>183</v>
      </c>
      <c r="W482" s="117">
        <v>200</v>
      </c>
      <c r="X482" s="297">
        <f t="shared" si="143"/>
        <v>60</v>
      </c>
      <c r="Y482" s="297">
        <v>24</v>
      </c>
      <c r="Z482" s="298">
        <v>36</v>
      </c>
    </row>
    <row r="483" spans="3:26" s="121" customFormat="1" ht="51.75" customHeight="1" x14ac:dyDescent="0.25">
      <c r="C483" s="121">
        <v>1</v>
      </c>
      <c r="D483" s="120" t="s">
        <v>581</v>
      </c>
      <c r="E483" s="108">
        <f t="shared" si="144"/>
        <v>432</v>
      </c>
      <c r="F483" s="109">
        <v>1322</v>
      </c>
      <c r="G483" s="140">
        <v>204659</v>
      </c>
      <c r="H483" s="141">
        <v>562</v>
      </c>
      <c r="I483" s="163" t="s">
        <v>1474</v>
      </c>
      <c r="J483" s="158" t="s">
        <v>1606</v>
      </c>
      <c r="K483" s="112" t="s">
        <v>331</v>
      </c>
      <c r="L483" s="112" t="s">
        <v>22</v>
      </c>
      <c r="M483" s="112" t="s">
        <v>710</v>
      </c>
      <c r="N483" s="112" t="s">
        <v>7</v>
      </c>
      <c r="O483" s="112" t="s">
        <v>8</v>
      </c>
      <c r="P483" s="112" t="s">
        <v>8</v>
      </c>
      <c r="Q483" s="112" t="s">
        <v>583</v>
      </c>
      <c r="R483" s="113">
        <f t="shared" si="142"/>
        <v>270421.1393188854</v>
      </c>
      <c r="S483" s="114">
        <v>270421.1393188854</v>
      </c>
      <c r="T483" s="115"/>
      <c r="U483" s="115"/>
      <c r="V483" s="116" t="s">
        <v>183</v>
      </c>
      <c r="W483" s="117">
        <v>700</v>
      </c>
      <c r="X483" s="297">
        <f t="shared" si="143"/>
        <v>1185</v>
      </c>
      <c r="Y483" s="297">
        <v>547</v>
      </c>
      <c r="Z483" s="298">
        <v>638</v>
      </c>
    </row>
    <row r="484" spans="3:26" s="121" customFormat="1" ht="51.75" customHeight="1" x14ac:dyDescent="0.25">
      <c r="C484" s="121">
        <v>1</v>
      </c>
      <c r="D484" s="120" t="s">
        <v>581</v>
      </c>
      <c r="E484" s="108">
        <f t="shared" si="144"/>
        <v>433</v>
      </c>
      <c r="F484" s="109">
        <v>1323</v>
      </c>
      <c r="G484" s="140">
        <v>204663</v>
      </c>
      <c r="H484" s="141">
        <v>563</v>
      </c>
      <c r="I484" s="163" t="s">
        <v>1475</v>
      </c>
      <c r="J484" s="158" t="s">
        <v>1606</v>
      </c>
      <c r="K484" s="112" t="s">
        <v>331</v>
      </c>
      <c r="L484" s="112" t="s">
        <v>22</v>
      </c>
      <c r="M484" s="112" t="s">
        <v>724</v>
      </c>
      <c r="N484" s="112" t="s">
        <v>34</v>
      </c>
      <c r="O484" s="112" t="s">
        <v>8</v>
      </c>
      <c r="P484" s="112" t="s">
        <v>8</v>
      </c>
      <c r="Q484" s="112" t="s">
        <v>796</v>
      </c>
      <c r="R484" s="113">
        <f t="shared" si="142"/>
        <v>154526.36532507738</v>
      </c>
      <c r="S484" s="114">
        <v>154526.36532507738</v>
      </c>
      <c r="T484" s="115"/>
      <c r="U484" s="115"/>
      <c r="V484" s="116" t="s">
        <v>183</v>
      </c>
      <c r="W484" s="117">
        <v>400</v>
      </c>
      <c r="X484" s="297">
        <f t="shared" si="143"/>
        <v>322</v>
      </c>
      <c r="Y484" s="297">
        <v>154</v>
      </c>
      <c r="Z484" s="298">
        <v>168</v>
      </c>
    </row>
    <row r="485" spans="3:26" s="121" customFormat="1" ht="51.75" customHeight="1" x14ac:dyDescent="0.25">
      <c r="C485" s="121">
        <v>1</v>
      </c>
      <c r="D485" s="120" t="s">
        <v>581</v>
      </c>
      <c r="E485" s="108">
        <f t="shared" si="144"/>
        <v>434</v>
      </c>
      <c r="F485" s="109">
        <v>1324</v>
      </c>
      <c r="G485" s="140">
        <v>204674</v>
      </c>
      <c r="H485" s="141">
        <v>564</v>
      </c>
      <c r="I485" s="163" t="s">
        <v>1476</v>
      </c>
      <c r="J485" s="158" t="s">
        <v>1606</v>
      </c>
      <c r="K485" s="112" t="s">
        <v>331</v>
      </c>
      <c r="L485" s="112" t="s">
        <v>22</v>
      </c>
      <c r="M485" s="112" t="s">
        <v>725</v>
      </c>
      <c r="N485" s="112" t="s">
        <v>34</v>
      </c>
      <c r="O485" s="112" t="s">
        <v>8</v>
      </c>
      <c r="P485" s="112" t="s">
        <v>8</v>
      </c>
      <c r="Q485" s="112" t="s">
        <v>797</v>
      </c>
      <c r="R485" s="113">
        <f t="shared" si="142"/>
        <v>46357.909597523212</v>
      </c>
      <c r="S485" s="114">
        <v>46357.909597523212</v>
      </c>
      <c r="T485" s="115"/>
      <c r="U485" s="115"/>
      <c r="V485" s="116" t="s">
        <v>183</v>
      </c>
      <c r="W485" s="117">
        <v>120</v>
      </c>
      <c r="X485" s="297">
        <f t="shared" si="143"/>
        <v>41</v>
      </c>
      <c r="Y485" s="297">
        <v>23</v>
      </c>
      <c r="Z485" s="298">
        <v>18</v>
      </c>
    </row>
    <row r="486" spans="3:26" s="121" customFormat="1" ht="51.75" customHeight="1" x14ac:dyDescent="0.25">
      <c r="C486" s="121">
        <v>1</v>
      </c>
      <c r="D486" s="120" t="s">
        <v>581</v>
      </c>
      <c r="E486" s="108">
        <f t="shared" si="144"/>
        <v>435</v>
      </c>
      <c r="F486" s="109">
        <v>1325</v>
      </c>
      <c r="G486" s="140">
        <v>204680</v>
      </c>
      <c r="H486" s="141">
        <v>565</v>
      </c>
      <c r="I486" s="163" t="s">
        <v>1477</v>
      </c>
      <c r="J486" s="158" t="s">
        <v>1606</v>
      </c>
      <c r="K486" s="112" t="s">
        <v>331</v>
      </c>
      <c r="L486" s="112" t="s">
        <v>22</v>
      </c>
      <c r="M486" s="112" t="s">
        <v>726</v>
      </c>
      <c r="N486" s="112" t="s">
        <v>34</v>
      </c>
      <c r="O486" s="112" t="s">
        <v>8</v>
      </c>
      <c r="P486" s="112" t="s">
        <v>8</v>
      </c>
      <c r="Q486" s="112" t="s">
        <v>798</v>
      </c>
      <c r="R486" s="113">
        <f t="shared" si="142"/>
        <v>96578.978328173369</v>
      </c>
      <c r="S486" s="114">
        <v>96578.978328173369</v>
      </c>
      <c r="T486" s="115"/>
      <c r="U486" s="115"/>
      <c r="V486" s="116" t="s">
        <v>183</v>
      </c>
      <c r="W486" s="117">
        <v>250</v>
      </c>
      <c r="X486" s="297">
        <f t="shared" si="143"/>
        <v>55</v>
      </c>
      <c r="Y486" s="297">
        <v>28</v>
      </c>
      <c r="Z486" s="298">
        <v>27</v>
      </c>
    </row>
    <row r="487" spans="3:26" s="121" customFormat="1" ht="51.75" customHeight="1" x14ac:dyDescent="0.25">
      <c r="C487" s="121">
        <v>1</v>
      </c>
      <c r="D487" s="120" t="s">
        <v>581</v>
      </c>
      <c r="E487" s="108">
        <f t="shared" si="144"/>
        <v>436</v>
      </c>
      <c r="F487" s="109">
        <v>1326</v>
      </c>
      <c r="G487" s="140">
        <v>204689</v>
      </c>
      <c r="H487" s="141">
        <v>566</v>
      </c>
      <c r="I487" s="163" t="s">
        <v>1478</v>
      </c>
      <c r="J487" s="158" t="s">
        <v>1606</v>
      </c>
      <c r="K487" s="112" t="s">
        <v>331</v>
      </c>
      <c r="L487" s="112" t="s">
        <v>22</v>
      </c>
      <c r="M487" s="112" t="s">
        <v>727</v>
      </c>
      <c r="N487" s="112" t="s">
        <v>96</v>
      </c>
      <c r="O487" s="112" t="s">
        <v>11</v>
      </c>
      <c r="P487" s="112" t="s">
        <v>11</v>
      </c>
      <c r="Q487" s="112" t="s">
        <v>799</v>
      </c>
      <c r="R487" s="113">
        <f t="shared" si="142"/>
        <v>34768.432198142407</v>
      </c>
      <c r="S487" s="114">
        <v>34768.432198142407</v>
      </c>
      <c r="T487" s="115"/>
      <c r="U487" s="115"/>
      <c r="V487" s="116" t="s">
        <v>183</v>
      </c>
      <c r="W487" s="117">
        <v>90</v>
      </c>
      <c r="X487" s="297">
        <f t="shared" si="143"/>
        <v>21</v>
      </c>
      <c r="Y487" s="297">
        <v>12</v>
      </c>
      <c r="Z487" s="298">
        <v>9</v>
      </c>
    </row>
    <row r="488" spans="3:26" s="121" customFormat="1" ht="51.75" customHeight="1" x14ac:dyDescent="0.25">
      <c r="C488" s="121">
        <v>1</v>
      </c>
      <c r="D488" s="120" t="s">
        <v>581</v>
      </c>
      <c r="E488" s="108">
        <f t="shared" si="144"/>
        <v>437</v>
      </c>
      <c r="F488" s="109">
        <v>1327</v>
      </c>
      <c r="G488" s="140">
        <v>204696</v>
      </c>
      <c r="H488" s="141">
        <v>567</v>
      </c>
      <c r="I488" s="163" t="s">
        <v>1481</v>
      </c>
      <c r="J488" s="158" t="s">
        <v>1606</v>
      </c>
      <c r="K488" s="112" t="s">
        <v>331</v>
      </c>
      <c r="L488" s="112" t="s">
        <v>22</v>
      </c>
      <c r="M488" s="112" t="s">
        <v>728</v>
      </c>
      <c r="N488" s="112" t="s">
        <v>57</v>
      </c>
      <c r="O488" s="112" t="s">
        <v>8</v>
      </c>
      <c r="P488" s="112" t="s">
        <v>8</v>
      </c>
      <c r="Q488" s="112" t="s">
        <v>800</v>
      </c>
      <c r="R488" s="113">
        <f t="shared" si="142"/>
        <v>61810.546130030954</v>
      </c>
      <c r="S488" s="114">
        <v>61810.546130030954</v>
      </c>
      <c r="T488" s="115"/>
      <c r="U488" s="115"/>
      <c r="V488" s="116" t="s">
        <v>183</v>
      </c>
      <c r="W488" s="117">
        <v>160</v>
      </c>
      <c r="X488" s="297">
        <f t="shared" si="143"/>
        <v>19</v>
      </c>
      <c r="Y488" s="297">
        <v>11</v>
      </c>
      <c r="Z488" s="298">
        <v>8</v>
      </c>
    </row>
    <row r="489" spans="3:26" s="121" customFormat="1" ht="51.75" customHeight="1" x14ac:dyDescent="0.25">
      <c r="C489" s="121">
        <v>1</v>
      </c>
      <c r="D489" s="120" t="s">
        <v>581</v>
      </c>
      <c r="E489" s="108">
        <f t="shared" si="144"/>
        <v>438</v>
      </c>
      <c r="F489" s="109">
        <v>1328</v>
      </c>
      <c r="G489" s="140">
        <v>204700</v>
      </c>
      <c r="H489" s="141">
        <v>568</v>
      </c>
      <c r="I489" s="163" t="s">
        <v>1482</v>
      </c>
      <c r="J489" s="158" t="s">
        <v>1606</v>
      </c>
      <c r="K489" s="112" t="s">
        <v>331</v>
      </c>
      <c r="L489" s="112" t="s">
        <v>22</v>
      </c>
      <c r="M489" s="112" t="s">
        <v>729</v>
      </c>
      <c r="N489" s="112" t="s">
        <v>25</v>
      </c>
      <c r="O489" s="112" t="s">
        <v>8</v>
      </c>
      <c r="P489" s="112" t="s">
        <v>8</v>
      </c>
      <c r="Q489" s="112" t="s">
        <v>801</v>
      </c>
      <c r="R489" s="113">
        <f t="shared" si="142"/>
        <v>378589.59504643956</v>
      </c>
      <c r="S489" s="114">
        <v>378589.59504643956</v>
      </c>
      <c r="T489" s="115"/>
      <c r="U489" s="115"/>
      <c r="V489" s="116" t="s">
        <v>183</v>
      </c>
      <c r="W489" s="117">
        <v>980</v>
      </c>
      <c r="X489" s="297">
        <f t="shared" si="143"/>
        <v>97</v>
      </c>
      <c r="Y489" s="297">
        <v>46</v>
      </c>
      <c r="Z489" s="298">
        <v>51</v>
      </c>
    </row>
    <row r="490" spans="3:26" s="121" customFormat="1" ht="51.75" customHeight="1" x14ac:dyDescent="0.25">
      <c r="C490" s="121">
        <v>1</v>
      </c>
      <c r="D490" s="120" t="s">
        <v>581</v>
      </c>
      <c r="E490" s="108">
        <f t="shared" si="144"/>
        <v>439</v>
      </c>
      <c r="F490" s="109">
        <v>1329</v>
      </c>
      <c r="G490" s="140">
        <v>205258</v>
      </c>
      <c r="H490" s="141">
        <v>573</v>
      </c>
      <c r="I490" s="163" t="s">
        <v>1585</v>
      </c>
      <c r="J490" s="158" t="s">
        <v>1606</v>
      </c>
      <c r="K490" s="112" t="s">
        <v>331</v>
      </c>
      <c r="L490" s="112" t="s">
        <v>22</v>
      </c>
      <c r="M490" s="112" t="s">
        <v>709</v>
      </c>
      <c r="N490" s="112" t="s">
        <v>18</v>
      </c>
      <c r="O490" s="112" t="s">
        <v>8</v>
      </c>
      <c r="P490" s="112" t="s">
        <v>8</v>
      </c>
      <c r="Q490" s="112" t="s">
        <v>39</v>
      </c>
      <c r="R490" s="113">
        <f t="shared" si="142"/>
        <v>115894.77399380803</v>
      </c>
      <c r="S490" s="114">
        <v>115894.77399380803</v>
      </c>
      <c r="T490" s="115"/>
      <c r="U490" s="115"/>
      <c r="V490" s="116" t="s">
        <v>183</v>
      </c>
      <c r="W490" s="117">
        <v>300</v>
      </c>
      <c r="X490" s="297">
        <f t="shared" si="143"/>
        <v>108</v>
      </c>
      <c r="Y490" s="297">
        <v>47</v>
      </c>
      <c r="Z490" s="298">
        <v>61</v>
      </c>
    </row>
    <row r="491" spans="3:26" s="121" customFormat="1" ht="51.75" customHeight="1" x14ac:dyDescent="0.25">
      <c r="C491" s="121">
        <v>1</v>
      </c>
      <c r="D491" s="120" t="s">
        <v>581</v>
      </c>
      <c r="E491" s="108">
        <f t="shared" si="144"/>
        <v>440</v>
      </c>
      <c r="F491" s="109">
        <v>1330</v>
      </c>
      <c r="G491" s="140">
        <v>205515</v>
      </c>
      <c r="H491" s="141">
        <v>578</v>
      </c>
      <c r="I491" s="163" t="s">
        <v>1530</v>
      </c>
      <c r="J491" s="158" t="s">
        <v>1606</v>
      </c>
      <c r="K491" s="112" t="s">
        <v>331</v>
      </c>
      <c r="L491" s="112" t="s">
        <v>22</v>
      </c>
      <c r="M491" s="112" t="s">
        <v>730</v>
      </c>
      <c r="N491" s="112" t="s">
        <v>52</v>
      </c>
      <c r="O491" s="112" t="s">
        <v>8</v>
      </c>
      <c r="P491" s="112" t="s">
        <v>8</v>
      </c>
      <c r="Q491" s="112" t="s">
        <v>205</v>
      </c>
      <c r="R491" s="113">
        <f t="shared" si="142"/>
        <v>173842.16099071206</v>
      </c>
      <c r="S491" s="114">
        <v>173842.16099071206</v>
      </c>
      <c r="T491" s="115"/>
      <c r="U491" s="115"/>
      <c r="V491" s="116" t="s">
        <v>183</v>
      </c>
      <c r="W491" s="117">
        <v>450</v>
      </c>
      <c r="X491" s="297">
        <f t="shared" si="143"/>
        <v>482</v>
      </c>
      <c r="Y491" s="297">
        <v>246</v>
      </c>
      <c r="Z491" s="298">
        <v>236</v>
      </c>
    </row>
    <row r="492" spans="3:26" s="121" customFormat="1" ht="51.75" customHeight="1" x14ac:dyDescent="0.25">
      <c r="C492" s="121">
        <v>1</v>
      </c>
      <c r="D492" s="120" t="s">
        <v>581</v>
      </c>
      <c r="E492" s="108">
        <f t="shared" si="144"/>
        <v>441</v>
      </c>
      <c r="F492" s="109">
        <v>1331</v>
      </c>
      <c r="G492" s="140">
        <v>205581</v>
      </c>
      <c r="H492" s="141">
        <v>581</v>
      </c>
      <c r="I492" s="163" t="s">
        <v>1539</v>
      </c>
      <c r="J492" s="158" t="s">
        <v>1606</v>
      </c>
      <c r="K492" s="112" t="s">
        <v>331</v>
      </c>
      <c r="L492" s="112" t="s">
        <v>22</v>
      </c>
      <c r="M492" s="112" t="s">
        <v>710</v>
      </c>
      <c r="N492" s="112" t="s">
        <v>18</v>
      </c>
      <c r="O492" s="112" t="s">
        <v>11</v>
      </c>
      <c r="P492" s="112" t="s">
        <v>8</v>
      </c>
      <c r="Q492" s="112" t="s">
        <v>318</v>
      </c>
      <c r="R492" s="113">
        <f t="shared" si="142"/>
        <v>92715.819195046424</v>
      </c>
      <c r="S492" s="114">
        <v>92715.819195046424</v>
      </c>
      <c r="T492" s="115"/>
      <c r="U492" s="115"/>
      <c r="V492" s="116" t="s">
        <v>183</v>
      </c>
      <c r="W492" s="117">
        <v>240</v>
      </c>
      <c r="X492" s="297">
        <f t="shared" si="143"/>
        <v>267</v>
      </c>
      <c r="Y492" s="297">
        <v>128</v>
      </c>
      <c r="Z492" s="298">
        <v>139</v>
      </c>
    </row>
    <row r="493" spans="3:26" s="121" customFormat="1" ht="51.75" customHeight="1" x14ac:dyDescent="0.25">
      <c r="C493" s="121">
        <v>1</v>
      </c>
      <c r="D493" s="120" t="s">
        <v>581</v>
      </c>
      <c r="E493" s="108">
        <f t="shared" si="144"/>
        <v>442</v>
      </c>
      <c r="F493" s="109">
        <v>1332</v>
      </c>
      <c r="G493" s="110">
        <v>198840</v>
      </c>
      <c r="H493" s="111">
        <v>514</v>
      </c>
      <c r="I493" s="158" t="s">
        <v>1546</v>
      </c>
      <c r="J493" s="158" t="s">
        <v>1606</v>
      </c>
      <c r="K493" s="112" t="s">
        <v>331</v>
      </c>
      <c r="L493" s="112" t="s">
        <v>22</v>
      </c>
      <c r="M493" s="112" t="s">
        <v>731</v>
      </c>
      <c r="N493" s="112" t="s">
        <v>52</v>
      </c>
      <c r="O493" s="112" t="s">
        <v>11</v>
      </c>
      <c r="P493" s="112" t="s">
        <v>810</v>
      </c>
      <c r="Q493" s="112" t="s">
        <v>90</v>
      </c>
      <c r="R493" s="113">
        <f t="shared" si="142"/>
        <v>54084.227863777087</v>
      </c>
      <c r="S493" s="114">
        <v>54084.227863777087</v>
      </c>
      <c r="T493" s="115"/>
      <c r="U493" s="115"/>
      <c r="V493" s="116" t="s">
        <v>183</v>
      </c>
      <c r="W493" s="117">
        <v>140</v>
      </c>
      <c r="X493" s="297">
        <f t="shared" si="143"/>
        <v>67</v>
      </c>
      <c r="Y493" s="297">
        <v>39</v>
      </c>
      <c r="Z493" s="298">
        <v>28</v>
      </c>
    </row>
    <row r="494" spans="3:26" s="121" customFormat="1" ht="51.75" customHeight="1" x14ac:dyDescent="0.25">
      <c r="C494" s="121">
        <v>1</v>
      </c>
      <c r="D494" s="120" t="s">
        <v>581</v>
      </c>
      <c r="E494" s="108">
        <f t="shared" si="144"/>
        <v>443</v>
      </c>
      <c r="F494" s="109">
        <v>1333</v>
      </c>
      <c r="G494" s="110">
        <v>124112</v>
      </c>
      <c r="H494" s="111">
        <v>253</v>
      </c>
      <c r="I494" s="158" t="s">
        <v>1350</v>
      </c>
      <c r="J494" s="158" t="s">
        <v>1606</v>
      </c>
      <c r="K494" s="112" t="s">
        <v>331</v>
      </c>
      <c r="L494" s="112" t="s">
        <v>22</v>
      </c>
      <c r="M494" s="112" t="s">
        <v>816</v>
      </c>
      <c r="N494" s="112" t="s">
        <v>52</v>
      </c>
      <c r="O494" s="112" t="s">
        <v>11</v>
      </c>
      <c r="P494" s="112" t="s">
        <v>810</v>
      </c>
      <c r="Q494" s="112" t="s">
        <v>90</v>
      </c>
      <c r="R494" s="113">
        <f t="shared" si="142"/>
        <v>86534.764582043339</v>
      </c>
      <c r="S494" s="114">
        <v>86534.764582043339</v>
      </c>
      <c r="T494" s="115"/>
      <c r="U494" s="115"/>
      <c r="V494" s="116" t="s">
        <v>183</v>
      </c>
      <c r="W494" s="117">
        <v>224</v>
      </c>
      <c r="X494" s="297">
        <f t="shared" si="143"/>
        <v>78</v>
      </c>
      <c r="Y494" s="297">
        <v>43</v>
      </c>
      <c r="Z494" s="298">
        <v>35</v>
      </c>
    </row>
    <row r="495" spans="3:26" s="121" customFormat="1" ht="51.75" customHeight="1" x14ac:dyDescent="0.25">
      <c r="C495" s="121">
        <v>1</v>
      </c>
      <c r="D495" s="120" t="s">
        <v>581</v>
      </c>
      <c r="E495" s="108">
        <f t="shared" si="144"/>
        <v>444</v>
      </c>
      <c r="F495" s="109">
        <v>1334</v>
      </c>
      <c r="G495" s="142">
        <v>201755</v>
      </c>
      <c r="H495" s="143">
        <v>524</v>
      </c>
      <c r="I495" s="164" t="s">
        <v>1556</v>
      </c>
      <c r="J495" s="158" t="s">
        <v>1606</v>
      </c>
      <c r="K495" s="112" t="s">
        <v>331</v>
      </c>
      <c r="L495" s="112" t="s">
        <v>22</v>
      </c>
      <c r="M495" s="112" t="s">
        <v>817</v>
      </c>
      <c r="N495" s="112" t="s">
        <v>52</v>
      </c>
      <c r="O495" s="112" t="s">
        <v>11</v>
      </c>
      <c r="P495" s="112" t="s">
        <v>810</v>
      </c>
      <c r="Q495" s="112" t="s">
        <v>90</v>
      </c>
      <c r="R495" s="113">
        <f t="shared" si="142"/>
        <v>61810.546130030954</v>
      </c>
      <c r="S495" s="114">
        <v>61810.546130030954</v>
      </c>
      <c r="T495" s="115"/>
      <c r="U495" s="115"/>
      <c r="V495" s="116" t="s">
        <v>183</v>
      </c>
      <c r="W495" s="117">
        <v>160</v>
      </c>
      <c r="X495" s="297">
        <f t="shared" si="143"/>
        <v>53</v>
      </c>
      <c r="Y495" s="297">
        <v>23</v>
      </c>
      <c r="Z495" s="298">
        <v>30</v>
      </c>
    </row>
    <row r="496" spans="3:26" s="121" customFormat="1" ht="51.75" customHeight="1" x14ac:dyDescent="0.25">
      <c r="C496" s="121">
        <v>1</v>
      </c>
      <c r="D496" s="120" t="s">
        <v>581</v>
      </c>
      <c r="E496" s="108">
        <f t="shared" si="144"/>
        <v>445</v>
      </c>
      <c r="F496" s="109">
        <v>1335</v>
      </c>
      <c r="G496" s="110">
        <v>205639</v>
      </c>
      <c r="H496" s="111">
        <v>582</v>
      </c>
      <c r="I496" s="158" t="s">
        <v>1540</v>
      </c>
      <c r="J496" s="158" t="s">
        <v>1606</v>
      </c>
      <c r="K496" s="112" t="s">
        <v>331</v>
      </c>
      <c r="L496" s="112" t="s">
        <v>22</v>
      </c>
      <c r="M496" s="112" t="s">
        <v>732</v>
      </c>
      <c r="N496" s="112" t="s">
        <v>34</v>
      </c>
      <c r="O496" s="112" t="s">
        <v>8</v>
      </c>
      <c r="P496" s="112" t="s">
        <v>8</v>
      </c>
      <c r="Q496" s="112" t="s">
        <v>802</v>
      </c>
      <c r="R496" s="113">
        <f t="shared" si="142"/>
        <v>139073.72879256963</v>
      </c>
      <c r="S496" s="114">
        <v>139073.72879256963</v>
      </c>
      <c r="T496" s="115"/>
      <c r="U496" s="115"/>
      <c r="V496" s="116" t="s">
        <v>183</v>
      </c>
      <c r="W496" s="117">
        <v>360</v>
      </c>
      <c r="X496" s="297">
        <f t="shared" si="143"/>
        <v>122</v>
      </c>
      <c r="Y496" s="297">
        <v>64</v>
      </c>
      <c r="Z496" s="298">
        <v>58</v>
      </c>
    </row>
    <row r="497" spans="3:26" s="121" customFormat="1" ht="51.75" customHeight="1" x14ac:dyDescent="0.25">
      <c r="C497" s="121">
        <v>1</v>
      </c>
      <c r="D497" s="120" t="s">
        <v>581</v>
      </c>
      <c r="E497" s="108">
        <f t="shared" si="144"/>
        <v>446</v>
      </c>
      <c r="F497" s="109">
        <v>1336</v>
      </c>
      <c r="G497" s="110">
        <v>205692</v>
      </c>
      <c r="H497" s="111">
        <v>584</v>
      </c>
      <c r="I497" s="158" t="s">
        <v>1445</v>
      </c>
      <c r="J497" s="158" t="s">
        <v>1606</v>
      </c>
      <c r="K497" s="112" t="s">
        <v>331</v>
      </c>
      <c r="L497" s="112" t="s">
        <v>22</v>
      </c>
      <c r="M497" s="112" t="s">
        <v>733</v>
      </c>
      <c r="N497" s="112" t="s">
        <v>96</v>
      </c>
      <c r="O497" s="112" t="s">
        <v>11</v>
      </c>
      <c r="P497" s="112" t="s">
        <v>11</v>
      </c>
      <c r="Q497" s="112" t="s">
        <v>803</v>
      </c>
      <c r="R497" s="113">
        <f t="shared" si="142"/>
        <v>69536.864396284815</v>
      </c>
      <c r="S497" s="114">
        <v>69536.864396284815</v>
      </c>
      <c r="T497" s="115"/>
      <c r="U497" s="115"/>
      <c r="V497" s="116" t="s">
        <v>183</v>
      </c>
      <c r="W497" s="117">
        <v>180</v>
      </c>
      <c r="X497" s="297">
        <f t="shared" si="143"/>
        <v>81</v>
      </c>
      <c r="Y497" s="297">
        <v>36</v>
      </c>
      <c r="Z497" s="298">
        <v>45</v>
      </c>
    </row>
    <row r="498" spans="3:26" s="121" customFormat="1" ht="51.75" customHeight="1" x14ac:dyDescent="0.25">
      <c r="C498" s="121">
        <v>1</v>
      </c>
      <c r="D498" s="120" t="s">
        <v>581</v>
      </c>
      <c r="E498" s="108">
        <f t="shared" si="144"/>
        <v>447</v>
      </c>
      <c r="F498" s="109">
        <v>1337</v>
      </c>
      <c r="G498" s="110">
        <v>205790</v>
      </c>
      <c r="H498" s="111">
        <v>586</v>
      </c>
      <c r="I498" s="158" t="s">
        <v>1449</v>
      </c>
      <c r="J498" s="158" t="s">
        <v>1606</v>
      </c>
      <c r="K498" s="112" t="s">
        <v>331</v>
      </c>
      <c r="L498" s="112" t="s">
        <v>22</v>
      </c>
      <c r="M498" s="112" t="s">
        <v>1218</v>
      </c>
      <c r="N498" s="112" t="s">
        <v>34</v>
      </c>
      <c r="O498" s="112" t="s">
        <v>8</v>
      </c>
      <c r="P498" s="112" t="s">
        <v>8</v>
      </c>
      <c r="Q498" s="112" t="s">
        <v>797</v>
      </c>
      <c r="R498" s="113">
        <f t="shared" si="142"/>
        <v>34768.432198142407</v>
      </c>
      <c r="S498" s="114">
        <v>34768.432198142407</v>
      </c>
      <c r="T498" s="115"/>
      <c r="U498" s="115"/>
      <c r="V498" s="116" t="s">
        <v>183</v>
      </c>
      <c r="W498" s="117">
        <v>90</v>
      </c>
      <c r="X498" s="297">
        <f t="shared" si="143"/>
        <v>31</v>
      </c>
      <c r="Y498" s="297">
        <v>13</v>
      </c>
      <c r="Z498" s="298">
        <v>18</v>
      </c>
    </row>
    <row r="499" spans="3:26" s="121" customFormat="1" ht="51.75" customHeight="1" x14ac:dyDescent="0.25">
      <c r="C499" s="121">
        <v>1</v>
      </c>
      <c r="D499" s="120" t="s">
        <v>581</v>
      </c>
      <c r="E499" s="108">
        <f t="shared" si="144"/>
        <v>448</v>
      </c>
      <c r="F499" s="109">
        <v>1338</v>
      </c>
      <c r="G499" s="144">
        <v>205872</v>
      </c>
      <c r="H499" s="145">
        <v>588</v>
      </c>
      <c r="I499" s="165" t="s">
        <v>1459</v>
      </c>
      <c r="J499" s="158" t="s">
        <v>1606</v>
      </c>
      <c r="K499" s="112" t="s">
        <v>331</v>
      </c>
      <c r="L499" s="112" t="s">
        <v>22</v>
      </c>
      <c r="M499" s="112" t="s">
        <v>709</v>
      </c>
      <c r="N499" s="112" t="s">
        <v>7</v>
      </c>
      <c r="O499" s="112" t="s">
        <v>8</v>
      </c>
      <c r="P499" s="112" t="s">
        <v>8</v>
      </c>
      <c r="Q499" s="112" t="s">
        <v>771</v>
      </c>
      <c r="R499" s="113">
        <f t="shared" si="142"/>
        <v>123621.09226006191</v>
      </c>
      <c r="S499" s="114">
        <v>123621.09226006191</v>
      </c>
      <c r="T499" s="115"/>
      <c r="U499" s="115"/>
      <c r="V499" s="116" t="s">
        <v>183</v>
      </c>
      <c r="W499" s="117">
        <v>320</v>
      </c>
      <c r="X499" s="297">
        <f t="shared" si="143"/>
        <v>76</v>
      </c>
      <c r="Y499" s="297">
        <v>42</v>
      </c>
      <c r="Z499" s="298">
        <v>34</v>
      </c>
    </row>
    <row r="500" spans="3:26" s="121" customFormat="1" ht="51.75" customHeight="1" x14ac:dyDescent="0.25">
      <c r="C500" s="121">
        <v>1</v>
      </c>
      <c r="D500" s="120" t="s">
        <v>581</v>
      </c>
      <c r="E500" s="108">
        <f t="shared" si="144"/>
        <v>449</v>
      </c>
      <c r="F500" s="109">
        <v>1339</v>
      </c>
      <c r="G500" s="110">
        <v>205930</v>
      </c>
      <c r="H500" s="111">
        <v>589</v>
      </c>
      <c r="I500" s="158" t="s">
        <v>1469</v>
      </c>
      <c r="J500" s="158" t="s">
        <v>1606</v>
      </c>
      <c r="K500" s="112" t="s">
        <v>331</v>
      </c>
      <c r="L500" s="112" t="s">
        <v>22</v>
      </c>
      <c r="M500" s="112" t="s">
        <v>718</v>
      </c>
      <c r="N500" s="112" t="s">
        <v>18</v>
      </c>
      <c r="O500" s="112" t="s">
        <v>11</v>
      </c>
      <c r="P500" s="112" t="s">
        <v>8</v>
      </c>
      <c r="Q500" s="112" t="s">
        <v>586</v>
      </c>
      <c r="R500" s="113">
        <f t="shared" si="142"/>
        <v>67605.28482972135</v>
      </c>
      <c r="S500" s="114">
        <v>67605.28482972135</v>
      </c>
      <c r="T500" s="115"/>
      <c r="U500" s="115"/>
      <c r="V500" s="116" t="s">
        <v>183</v>
      </c>
      <c r="W500" s="117">
        <v>175</v>
      </c>
      <c r="X500" s="297">
        <f t="shared" si="143"/>
        <v>64</v>
      </c>
      <c r="Y500" s="297">
        <v>35</v>
      </c>
      <c r="Z500" s="298">
        <v>29</v>
      </c>
    </row>
    <row r="501" spans="3:26" s="121" customFormat="1" ht="51.75" customHeight="1" x14ac:dyDescent="0.25">
      <c r="C501" s="121">
        <v>1</v>
      </c>
      <c r="D501" s="120" t="s">
        <v>581</v>
      </c>
      <c r="E501" s="108">
        <f t="shared" si="144"/>
        <v>450</v>
      </c>
      <c r="F501" s="109">
        <v>1340</v>
      </c>
      <c r="G501" s="110">
        <v>198313</v>
      </c>
      <c r="H501" s="111">
        <v>508</v>
      </c>
      <c r="I501" s="158" t="s">
        <v>1584</v>
      </c>
      <c r="J501" s="158" t="s">
        <v>1606</v>
      </c>
      <c r="K501" s="112" t="s">
        <v>331</v>
      </c>
      <c r="L501" s="112" t="s">
        <v>22</v>
      </c>
      <c r="M501" s="112" t="s">
        <v>734</v>
      </c>
      <c r="N501" s="112" t="s">
        <v>18</v>
      </c>
      <c r="O501" s="112" t="s">
        <v>11</v>
      </c>
      <c r="P501" s="112" t="s">
        <v>8</v>
      </c>
      <c r="Q501" s="112" t="s">
        <v>586</v>
      </c>
      <c r="R501" s="113">
        <f t="shared" si="142"/>
        <v>139073.72879256963</v>
      </c>
      <c r="S501" s="114">
        <v>139073.72879256963</v>
      </c>
      <c r="T501" s="115"/>
      <c r="U501" s="115"/>
      <c r="V501" s="116" t="s">
        <v>183</v>
      </c>
      <c r="W501" s="117">
        <v>360</v>
      </c>
      <c r="X501" s="297">
        <f t="shared" si="143"/>
        <v>114</v>
      </c>
      <c r="Y501" s="297">
        <v>49</v>
      </c>
      <c r="Z501" s="298">
        <v>65</v>
      </c>
    </row>
    <row r="502" spans="3:26" s="121" customFormat="1" ht="51.75" customHeight="1" x14ac:dyDescent="0.25">
      <c r="C502" s="121">
        <v>1</v>
      </c>
      <c r="D502" s="120" t="s">
        <v>581</v>
      </c>
      <c r="E502" s="108">
        <f t="shared" si="144"/>
        <v>451</v>
      </c>
      <c r="F502" s="109">
        <v>1341</v>
      </c>
      <c r="G502" s="110">
        <v>198387</v>
      </c>
      <c r="H502" s="111">
        <v>510</v>
      </c>
      <c r="I502" s="158" t="s">
        <v>1600</v>
      </c>
      <c r="J502" s="158" t="s">
        <v>1606</v>
      </c>
      <c r="K502" s="112" t="s">
        <v>331</v>
      </c>
      <c r="L502" s="112" t="s">
        <v>22</v>
      </c>
      <c r="M502" s="112" t="s">
        <v>718</v>
      </c>
      <c r="N502" s="112" t="s">
        <v>7</v>
      </c>
      <c r="O502" s="112" t="s">
        <v>8</v>
      </c>
      <c r="P502" s="112" t="s">
        <v>8</v>
      </c>
      <c r="Q502" s="112" t="s">
        <v>585</v>
      </c>
      <c r="R502" s="113">
        <f t="shared" si="142"/>
        <v>61810.546130030954</v>
      </c>
      <c r="S502" s="114">
        <v>61810.546130030954</v>
      </c>
      <c r="T502" s="115"/>
      <c r="U502" s="115"/>
      <c r="V502" s="116" t="s">
        <v>183</v>
      </c>
      <c r="W502" s="117">
        <v>160</v>
      </c>
      <c r="X502" s="297">
        <f t="shared" si="143"/>
        <v>52</v>
      </c>
      <c r="Y502" s="297">
        <v>27</v>
      </c>
      <c r="Z502" s="298">
        <v>25</v>
      </c>
    </row>
    <row r="503" spans="3:26" s="121" customFormat="1" ht="51.75" customHeight="1" x14ac:dyDescent="0.25">
      <c r="C503" s="121">
        <v>1</v>
      </c>
      <c r="D503" s="120" t="s">
        <v>581</v>
      </c>
      <c r="E503" s="108">
        <f t="shared" si="144"/>
        <v>452</v>
      </c>
      <c r="F503" s="109">
        <v>1342</v>
      </c>
      <c r="G503" s="110">
        <v>198635</v>
      </c>
      <c r="H503" s="111"/>
      <c r="I503" s="158" t="s">
        <v>1608</v>
      </c>
      <c r="J503" s="158" t="s">
        <v>1606</v>
      </c>
      <c r="K503" s="112" t="s">
        <v>331</v>
      </c>
      <c r="L503" s="112" t="s">
        <v>22</v>
      </c>
      <c r="M503" s="112" t="s">
        <v>735</v>
      </c>
      <c r="N503" s="112" t="s">
        <v>7</v>
      </c>
      <c r="O503" s="112" t="s">
        <v>11</v>
      </c>
      <c r="P503" s="112" t="s">
        <v>8</v>
      </c>
      <c r="Q503" s="112" t="s">
        <v>772</v>
      </c>
      <c r="R503" s="113">
        <f t="shared" si="142"/>
        <v>115894.77399380803</v>
      </c>
      <c r="S503" s="114">
        <v>115894.77399380803</v>
      </c>
      <c r="T503" s="115"/>
      <c r="U503" s="115"/>
      <c r="V503" s="116" t="s">
        <v>183</v>
      </c>
      <c r="W503" s="117">
        <v>300</v>
      </c>
      <c r="X503" s="297">
        <f t="shared" si="143"/>
        <v>73</v>
      </c>
      <c r="Y503" s="297">
        <v>35</v>
      </c>
      <c r="Z503" s="298">
        <v>38</v>
      </c>
    </row>
    <row r="504" spans="3:26" s="121" customFormat="1" ht="51.75" customHeight="1" x14ac:dyDescent="0.25">
      <c r="C504" s="121">
        <v>1</v>
      </c>
      <c r="D504" s="120" t="s">
        <v>581</v>
      </c>
      <c r="E504" s="108">
        <f t="shared" si="144"/>
        <v>453</v>
      </c>
      <c r="F504" s="109">
        <v>1343</v>
      </c>
      <c r="G504" s="110">
        <v>198804</v>
      </c>
      <c r="H504" s="111">
        <v>513</v>
      </c>
      <c r="I504" s="158" t="s">
        <v>1545</v>
      </c>
      <c r="J504" s="158" t="s">
        <v>1606</v>
      </c>
      <c r="K504" s="112" t="s">
        <v>331</v>
      </c>
      <c r="L504" s="112" t="s">
        <v>22</v>
      </c>
      <c r="M504" s="112" t="s">
        <v>1217</v>
      </c>
      <c r="N504" s="112" t="s">
        <v>96</v>
      </c>
      <c r="O504" s="112" t="s">
        <v>11</v>
      </c>
      <c r="P504" s="112" t="s">
        <v>11</v>
      </c>
      <c r="Q504" s="112" t="s">
        <v>804</v>
      </c>
      <c r="R504" s="113">
        <f t="shared" si="142"/>
        <v>216336.91145510835</v>
      </c>
      <c r="S504" s="114">
        <v>216336.91145510835</v>
      </c>
      <c r="T504" s="115"/>
      <c r="U504" s="115"/>
      <c r="V504" s="116" t="s">
        <v>183</v>
      </c>
      <c r="W504" s="117">
        <v>560</v>
      </c>
      <c r="X504" s="297">
        <f t="shared" si="143"/>
        <v>30</v>
      </c>
      <c r="Y504" s="297">
        <v>14</v>
      </c>
      <c r="Z504" s="298">
        <v>16</v>
      </c>
    </row>
    <row r="505" spans="3:26" s="121" customFormat="1" ht="51.75" customHeight="1" x14ac:dyDescent="0.25">
      <c r="C505" s="121">
        <v>1</v>
      </c>
      <c r="D505" s="120" t="s">
        <v>581</v>
      </c>
      <c r="E505" s="108">
        <f t="shared" si="144"/>
        <v>454</v>
      </c>
      <c r="F505" s="109">
        <v>1344</v>
      </c>
      <c r="G505" s="142">
        <v>199182</v>
      </c>
      <c r="H505" s="143">
        <v>518</v>
      </c>
      <c r="I505" s="164" t="s">
        <v>1533</v>
      </c>
      <c r="J505" s="158" t="s">
        <v>1606</v>
      </c>
      <c r="K505" s="112" t="s">
        <v>331</v>
      </c>
      <c r="L505" s="112" t="s">
        <v>22</v>
      </c>
      <c r="M505" s="112" t="s">
        <v>814</v>
      </c>
      <c r="N505" s="112" t="s">
        <v>52</v>
      </c>
      <c r="O505" s="112" t="s">
        <v>8</v>
      </c>
      <c r="P505" s="112" t="s">
        <v>8</v>
      </c>
      <c r="Q505" s="112" t="s">
        <v>446</v>
      </c>
      <c r="R505" s="113">
        <f t="shared" si="142"/>
        <v>115894.77399380803</v>
      </c>
      <c r="S505" s="114">
        <v>115894.77399380803</v>
      </c>
      <c r="T505" s="115"/>
      <c r="U505" s="115"/>
      <c r="V505" s="116" t="s">
        <v>183</v>
      </c>
      <c r="W505" s="117">
        <v>300</v>
      </c>
      <c r="X505" s="297">
        <f t="shared" si="143"/>
        <v>52</v>
      </c>
      <c r="Y505" s="297">
        <v>24</v>
      </c>
      <c r="Z505" s="298">
        <v>28</v>
      </c>
    </row>
    <row r="506" spans="3:26" s="121" customFormat="1" ht="51.75" customHeight="1" x14ac:dyDescent="0.25">
      <c r="C506" s="121">
        <v>1</v>
      </c>
      <c r="D506" s="120" t="s">
        <v>581</v>
      </c>
      <c r="E506" s="108">
        <f t="shared" si="144"/>
        <v>455</v>
      </c>
      <c r="F506" s="109">
        <v>1345</v>
      </c>
      <c r="G506" s="110">
        <v>198863</v>
      </c>
      <c r="H506" s="111">
        <v>516</v>
      </c>
      <c r="I506" s="158" t="s">
        <v>1508</v>
      </c>
      <c r="J506" s="158" t="s">
        <v>1606</v>
      </c>
      <c r="K506" s="112" t="s">
        <v>331</v>
      </c>
      <c r="L506" s="112" t="s">
        <v>22</v>
      </c>
      <c r="M506" s="112" t="s">
        <v>813</v>
      </c>
      <c r="N506" s="112" t="s">
        <v>52</v>
      </c>
      <c r="O506" s="112" t="s">
        <v>8</v>
      </c>
      <c r="P506" s="112" t="s">
        <v>8</v>
      </c>
      <c r="Q506" s="112" t="s">
        <v>16</v>
      </c>
      <c r="R506" s="113">
        <f t="shared" si="142"/>
        <v>23178.954798761606</v>
      </c>
      <c r="S506" s="114">
        <v>23178.954798761606</v>
      </c>
      <c r="T506" s="115"/>
      <c r="U506" s="115"/>
      <c r="V506" s="116" t="s">
        <v>183</v>
      </c>
      <c r="W506" s="117">
        <v>60</v>
      </c>
      <c r="X506" s="297">
        <f t="shared" si="143"/>
        <v>23</v>
      </c>
      <c r="Y506" s="297">
        <v>12</v>
      </c>
      <c r="Z506" s="298">
        <v>11</v>
      </c>
    </row>
    <row r="507" spans="3:26" s="121" customFormat="1" ht="51.75" customHeight="1" x14ac:dyDescent="0.25">
      <c r="C507" s="121">
        <v>1</v>
      </c>
      <c r="D507" s="120" t="s">
        <v>581</v>
      </c>
      <c r="E507" s="108">
        <f t="shared" si="144"/>
        <v>456</v>
      </c>
      <c r="F507" s="109">
        <v>1346</v>
      </c>
      <c r="G507" s="142">
        <v>199028</v>
      </c>
      <c r="H507" s="143">
        <v>517</v>
      </c>
      <c r="I507" s="164" t="s">
        <v>1518</v>
      </c>
      <c r="J507" s="158" t="s">
        <v>1606</v>
      </c>
      <c r="K507" s="112" t="s">
        <v>331</v>
      </c>
      <c r="L507" s="112" t="s">
        <v>22</v>
      </c>
      <c r="M507" s="112" t="s">
        <v>737</v>
      </c>
      <c r="N507" s="112" t="s">
        <v>25</v>
      </c>
      <c r="O507" s="112" t="s">
        <v>8</v>
      </c>
      <c r="P507" s="112" t="s">
        <v>8</v>
      </c>
      <c r="Q507" s="112" t="s">
        <v>805</v>
      </c>
      <c r="R507" s="113">
        <f t="shared" si="142"/>
        <v>57947.386996904017</v>
      </c>
      <c r="S507" s="114">
        <v>57947.386996904017</v>
      </c>
      <c r="T507" s="115"/>
      <c r="U507" s="115"/>
      <c r="V507" s="116" t="s">
        <v>183</v>
      </c>
      <c r="W507" s="117">
        <v>150</v>
      </c>
      <c r="X507" s="297">
        <f t="shared" si="143"/>
        <v>23</v>
      </c>
      <c r="Y507" s="297">
        <v>14</v>
      </c>
      <c r="Z507" s="298">
        <v>9</v>
      </c>
    </row>
    <row r="508" spans="3:26" s="121" customFormat="1" ht="51.75" customHeight="1" x14ac:dyDescent="0.25">
      <c r="C508" s="121">
        <v>1</v>
      </c>
      <c r="D508" s="120" t="s">
        <v>581</v>
      </c>
      <c r="E508" s="108">
        <f t="shared" si="144"/>
        <v>457</v>
      </c>
      <c r="F508" s="109">
        <v>1347</v>
      </c>
      <c r="G508" s="140">
        <v>202856</v>
      </c>
      <c r="H508" s="141">
        <v>528</v>
      </c>
      <c r="I508" s="163" t="s">
        <v>1444</v>
      </c>
      <c r="J508" s="158" t="s">
        <v>1606</v>
      </c>
      <c r="K508" s="112" t="s">
        <v>331</v>
      </c>
      <c r="L508" s="112" t="s">
        <v>22</v>
      </c>
      <c r="M508" s="112" t="s">
        <v>738</v>
      </c>
      <c r="N508" s="112" t="s">
        <v>25</v>
      </c>
      <c r="O508" s="112" t="s">
        <v>8</v>
      </c>
      <c r="P508" s="112" t="s">
        <v>8</v>
      </c>
      <c r="Q508" s="112" t="s">
        <v>806</v>
      </c>
      <c r="R508" s="113">
        <f t="shared" si="142"/>
        <v>96578.978328173369</v>
      </c>
      <c r="S508" s="114">
        <v>96578.978328173369</v>
      </c>
      <c r="T508" s="115"/>
      <c r="U508" s="115"/>
      <c r="V508" s="116" t="s">
        <v>183</v>
      </c>
      <c r="W508" s="117">
        <v>250</v>
      </c>
      <c r="X508" s="297">
        <f t="shared" si="143"/>
        <v>39</v>
      </c>
      <c r="Y508" s="297">
        <v>15</v>
      </c>
      <c r="Z508" s="298">
        <v>24</v>
      </c>
    </row>
    <row r="509" spans="3:26" s="121" customFormat="1" ht="51.75" customHeight="1" x14ac:dyDescent="0.25">
      <c r="C509" s="121">
        <v>1</v>
      </c>
      <c r="D509" s="120" t="s">
        <v>581</v>
      </c>
      <c r="E509" s="108">
        <f t="shared" si="144"/>
        <v>458</v>
      </c>
      <c r="F509" s="109">
        <v>1348</v>
      </c>
      <c r="G509" s="140">
        <v>202969</v>
      </c>
      <c r="H509" s="141">
        <v>530</v>
      </c>
      <c r="I509" s="163" t="s">
        <v>1457</v>
      </c>
      <c r="J509" s="158" t="s">
        <v>1606</v>
      </c>
      <c r="K509" s="112" t="s">
        <v>331</v>
      </c>
      <c r="L509" s="112" t="s">
        <v>22</v>
      </c>
      <c r="M509" s="112" t="s">
        <v>739</v>
      </c>
      <c r="N509" s="112" t="s">
        <v>7</v>
      </c>
      <c r="O509" s="112" t="s">
        <v>8</v>
      </c>
      <c r="P509" s="112" t="s">
        <v>8</v>
      </c>
      <c r="Q509" s="112" t="s">
        <v>12</v>
      </c>
      <c r="R509" s="113">
        <f t="shared" si="142"/>
        <v>57947.386996904017</v>
      </c>
      <c r="S509" s="114">
        <v>57947.386996904017</v>
      </c>
      <c r="T509" s="115"/>
      <c r="U509" s="115"/>
      <c r="V509" s="116" t="s">
        <v>183</v>
      </c>
      <c r="W509" s="117">
        <v>150</v>
      </c>
      <c r="X509" s="297">
        <f t="shared" si="143"/>
        <v>331</v>
      </c>
      <c r="Y509" s="297">
        <v>147</v>
      </c>
      <c r="Z509" s="298">
        <v>184</v>
      </c>
    </row>
    <row r="510" spans="3:26" s="121" customFormat="1" ht="51.75" customHeight="1" x14ac:dyDescent="0.25">
      <c r="C510" s="121">
        <v>1</v>
      </c>
      <c r="D510" s="120" t="s">
        <v>581</v>
      </c>
      <c r="E510" s="108">
        <f t="shared" si="144"/>
        <v>459</v>
      </c>
      <c r="F510" s="109">
        <v>1349</v>
      </c>
      <c r="G510" s="140">
        <v>203099</v>
      </c>
      <c r="H510" s="141">
        <v>532</v>
      </c>
      <c r="I510" s="163" t="s">
        <v>1473</v>
      </c>
      <c r="J510" s="158" t="s">
        <v>1606</v>
      </c>
      <c r="K510" s="112" t="s">
        <v>331</v>
      </c>
      <c r="L510" s="112" t="s">
        <v>22</v>
      </c>
      <c r="M510" s="112" t="s">
        <v>740</v>
      </c>
      <c r="N510" s="112" t="s">
        <v>7</v>
      </c>
      <c r="O510" s="112" t="s">
        <v>8</v>
      </c>
      <c r="P510" s="112" t="s">
        <v>8</v>
      </c>
      <c r="Q510" s="112" t="s">
        <v>566</v>
      </c>
      <c r="R510" s="113">
        <f t="shared" si="142"/>
        <v>135210.5696594427</v>
      </c>
      <c r="S510" s="114">
        <v>135210.5696594427</v>
      </c>
      <c r="T510" s="115"/>
      <c r="U510" s="115"/>
      <c r="V510" s="116" t="s">
        <v>183</v>
      </c>
      <c r="W510" s="117">
        <v>350</v>
      </c>
      <c r="X510" s="297">
        <f t="shared" si="143"/>
        <v>509</v>
      </c>
      <c r="Y510" s="297">
        <v>238</v>
      </c>
      <c r="Z510" s="298">
        <v>271</v>
      </c>
    </row>
    <row r="511" spans="3:26" s="121" customFormat="1" ht="51.75" customHeight="1" x14ac:dyDescent="0.25">
      <c r="C511" s="121">
        <v>1</v>
      </c>
      <c r="D511" s="120" t="s">
        <v>581</v>
      </c>
      <c r="E511" s="108">
        <f t="shared" si="144"/>
        <v>460</v>
      </c>
      <c r="F511" s="109">
        <v>1350</v>
      </c>
      <c r="G511" s="140">
        <v>203210</v>
      </c>
      <c r="H511" s="141">
        <v>534</v>
      </c>
      <c r="I511" s="163" t="s">
        <v>1488</v>
      </c>
      <c r="J511" s="158" t="s">
        <v>1606</v>
      </c>
      <c r="K511" s="112" t="s">
        <v>331</v>
      </c>
      <c r="L511" s="112" t="s">
        <v>22</v>
      </c>
      <c r="M511" s="112" t="s">
        <v>718</v>
      </c>
      <c r="N511" s="112" t="s">
        <v>52</v>
      </c>
      <c r="O511" s="112" t="s">
        <v>8</v>
      </c>
      <c r="P511" s="112" t="s">
        <v>8</v>
      </c>
      <c r="Q511" s="112" t="s">
        <v>207</v>
      </c>
      <c r="R511" s="113">
        <f t="shared" si="142"/>
        <v>92715.819195046424</v>
      </c>
      <c r="S511" s="114">
        <v>92715.819195046424</v>
      </c>
      <c r="T511" s="115"/>
      <c r="U511" s="115"/>
      <c r="V511" s="116" t="s">
        <v>183</v>
      </c>
      <c r="W511" s="117">
        <v>240</v>
      </c>
      <c r="X511" s="297">
        <f t="shared" si="143"/>
        <v>67</v>
      </c>
      <c r="Y511" s="297">
        <v>39</v>
      </c>
      <c r="Z511" s="298">
        <v>28</v>
      </c>
    </row>
    <row r="512" spans="3:26" s="121" customFormat="1" ht="51.75" customHeight="1" x14ac:dyDescent="0.25">
      <c r="C512" s="121">
        <v>1</v>
      </c>
      <c r="D512" s="120" t="s">
        <v>581</v>
      </c>
      <c r="E512" s="108">
        <f t="shared" si="144"/>
        <v>461</v>
      </c>
      <c r="F512" s="109">
        <v>1351</v>
      </c>
      <c r="G512" s="140">
        <v>203577</v>
      </c>
      <c r="H512" s="141">
        <v>535</v>
      </c>
      <c r="I512" s="163" t="s">
        <v>1513</v>
      </c>
      <c r="J512" s="158" t="s">
        <v>1606</v>
      </c>
      <c r="K512" s="112" t="s">
        <v>331</v>
      </c>
      <c r="L512" s="112" t="s">
        <v>22</v>
      </c>
      <c r="M512" s="112" t="s">
        <v>710</v>
      </c>
      <c r="N512" s="112" t="s">
        <v>7</v>
      </c>
      <c r="O512" s="112" t="s">
        <v>8</v>
      </c>
      <c r="P512" s="112" t="s">
        <v>8</v>
      </c>
      <c r="Q512" s="112" t="s">
        <v>207</v>
      </c>
      <c r="R512" s="113">
        <f t="shared" si="142"/>
        <v>69536.864396284815</v>
      </c>
      <c r="S512" s="114">
        <v>69536.864396284815</v>
      </c>
      <c r="T512" s="115"/>
      <c r="U512" s="115"/>
      <c r="V512" s="116" t="s">
        <v>183</v>
      </c>
      <c r="W512" s="117">
        <v>180</v>
      </c>
      <c r="X512" s="297">
        <f t="shared" si="143"/>
        <v>35</v>
      </c>
      <c r="Y512" s="297">
        <v>18</v>
      </c>
      <c r="Z512" s="298">
        <v>17</v>
      </c>
    </row>
    <row r="513" spans="3:26" s="121" customFormat="1" ht="51.75" customHeight="1" x14ac:dyDescent="0.25">
      <c r="C513" s="121">
        <v>1</v>
      </c>
      <c r="D513" s="120" t="s">
        <v>581</v>
      </c>
      <c r="E513" s="108">
        <f t="shared" si="144"/>
        <v>462</v>
      </c>
      <c r="F513" s="109">
        <v>1352</v>
      </c>
      <c r="G513" s="140">
        <v>203596</v>
      </c>
      <c r="H513" s="141">
        <v>536</v>
      </c>
      <c r="I513" s="163" t="s">
        <v>1514</v>
      </c>
      <c r="J513" s="158" t="s">
        <v>1606</v>
      </c>
      <c r="K513" s="112" t="s">
        <v>331</v>
      </c>
      <c r="L513" s="112" t="s">
        <v>22</v>
      </c>
      <c r="M513" s="112" t="s">
        <v>741</v>
      </c>
      <c r="N513" s="112" t="s">
        <v>52</v>
      </c>
      <c r="O513" s="112" t="s">
        <v>8</v>
      </c>
      <c r="P513" s="112" t="s">
        <v>8</v>
      </c>
      <c r="Q513" s="112" t="s">
        <v>292</v>
      </c>
      <c r="R513" s="113">
        <f t="shared" si="142"/>
        <v>77263.182662538689</v>
      </c>
      <c r="S513" s="114">
        <v>77263.182662538689</v>
      </c>
      <c r="T513" s="115"/>
      <c r="U513" s="115"/>
      <c r="V513" s="116" t="s">
        <v>183</v>
      </c>
      <c r="W513" s="117">
        <v>200</v>
      </c>
      <c r="X513" s="297">
        <f t="shared" si="143"/>
        <v>38</v>
      </c>
      <c r="Y513" s="297">
        <v>21</v>
      </c>
      <c r="Z513" s="298">
        <v>17</v>
      </c>
    </row>
    <row r="514" spans="3:26" s="121" customFormat="1" ht="51.75" customHeight="1" x14ac:dyDescent="0.25">
      <c r="C514" s="121">
        <v>1</v>
      </c>
      <c r="D514" s="120" t="s">
        <v>581</v>
      </c>
      <c r="E514" s="108">
        <f t="shared" si="144"/>
        <v>463</v>
      </c>
      <c r="F514" s="109">
        <v>1353</v>
      </c>
      <c r="G514" s="140">
        <v>203618</v>
      </c>
      <c r="H514" s="141"/>
      <c r="I514" s="163" t="s">
        <v>1519</v>
      </c>
      <c r="J514" s="158" t="s">
        <v>1606</v>
      </c>
      <c r="K514" s="112" t="s">
        <v>331</v>
      </c>
      <c r="L514" s="112" t="s">
        <v>22</v>
      </c>
      <c r="M514" s="112" t="s">
        <v>742</v>
      </c>
      <c r="N514" s="112" t="s">
        <v>7</v>
      </c>
      <c r="O514" s="112" t="s">
        <v>8</v>
      </c>
      <c r="P514" s="112" t="s">
        <v>8</v>
      </c>
      <c r="Q514" s="112" t="s">
        <v>292</v>
      </c>
      <c r="R514" s="113">
        <f t="shared" si="142"/>
        <v>61810.546130030954</v>
      </c>
      <c r="S514" s="114">
        <v>61810.546130030954</v>
      </c>
      <c r="T514" s="115"/>
      <c r="U514" s="115"/>
      <c r="V514" s="116" t="s">
        <v>183</v>
      </c>
      <c r="W514" s="117">
        <v>160</v>
      </c>
      <c r="X514" s="297">
        <f t="shared" si="143"/>
        <v>23</v>
      </c>
      <c r="Y514" s="297">
        <v>9</v>
      </c>
      <c r="Z514" s="298">
        <v>14</v>
      </c>
    </row>
    <row r="515" spans="3:26" s="121" customFormat="1" ht="51.75" customHeight="1" x14ac:dyDescent="0.25">
      <c r="C515" s="121">
        <v>1</v>
      </c>
      <c r="D515" s="120" t="s">
        <v>581</v>
      </c>
      <c r="E515" s="108">
        <f t="shared" si="144"/>
        <v>464</v>
      </c>
      <c r="F515" s="109">
        <v>1354</v>
      </c>
      <c r="G515" s="140">
        <v>203640</v>
      </c>
      <c r="H515" s="141">
        <v>538</v>
      </c>
      <c r="I515" s="163" t="s">
        <v>1520</v>
      </c>
      <c r="J515" s="158" t="s">
        <v>1606</v>
      </c>
      <c r="K515" s="112" t="s">
        <v>331</v>
      </c>
      <c r="L515" s="112" t="s">
        <v>22</v>
      </c>
      <c r="M515" s="112" t="s">
        <v>743</v>
      </c>
      <c r="N515" s="112" t="s">
        <v>52</v>
      </c>
      <c r="O515" s="112" t="s">
        <v>11</v>
      </c>
      <c r="P515" s="112" t="s">
        <v>810</v>
      </c>
      <c r="Q515" s="112" t="s">
        <v>90</v>
      </c>
      <c r="R515" s="113">
        <f t="shared" si="142"/>
        <v>69536.864396284815</v>
      </c>
      <c r="S515" s="114">
        <v>69536.864396284815</v>
      </c>
      <c r="T515" s="115"/>
      <c r="U515" s="115"/>
      <c r="V515" s="116" t="s">
        <v>183</v>
      </c>
      <c r="W515" s="117">
        <v>180</v>
      </c>
      <c r="X515" s="297">
        <f t="shared" si="143"/>
        <v>25</v>
      </c>
      <c r="Y515" s="297">
        <v>9</v>
      </c>
      <c r="Z515" s="298">
        <v>16</v>
      </c>
    </row>
    <row r="516" spans="3:26" s="121" customFormat="1" ht="51.75" customHeight="1" x14ac:dyDescent="0.25">
      <c r="C516" s="121">
        <v>1</v>
      </c>
      <c r="D516" s="120" t="s">
        <v>581</v>
      </c>
      <c r="E516" s="108">
        <f t="shared" si="144"/>
        <v>465</v>
      </c>
      <c r="F516" s="109">
        <v>1355</v>
      </c>
      <c r="G516" s="110">
        <v>203665</v>
      </c>
      <c r="H516" s="111">
        <v>539</v>
      </c>
      <c r="I516" s="158" t="s">
        <v>1521</v>
      </c>
      <c r="J516" s="158" t="s">
        <v>1606</v>
      </c>
      <c r="K516" s="112" t="s">
        <v>331</v>
      </c>
      <c r="L516" s="112" t="s">
        <v>22</v>
      </c>
      <c r="M516" s="112" t="s">
        <v>744</v>
      </c>
      <c r="N516" s="112" t="s">
        <v>52</v>
      </c>
      <c r="O516" s="112" t="s">
        <v>11</v>
      </c>
      <c r="P516" s="112" t="s">
        <v>810</v>
      </c>
      <c r="Q516" s="112" t="s">
        <v>90</v>
      </c>
      <c r="R516" s="113">
        <f t="shared" si="142"/>
        <v>135210.5696594427</v>
      </c>
      <c r="S516" s="114">
        <v>135210.5696594427</v>
      </c>
      <c r="T516" s="115"/>
      <c r="U516" s="115"/>
      <c r="V516" s="116" t="s">
        <v>183</v>
      </c>
      <c r="W516" s="117">
        <v>350</v>
      </c>
      <c r="X516" s="297">
        <f t="shared" si="143"/>
        <v>27</v>
      </c>
      <c r="Y516" s="297">
        <v>12</v>
      </c>
      <c r="Z516" s="298">
        <v>15</v>
      </c>
    </row>
    <row r="517" spans="3:26" s="121" customFormat="1" ht="51.75" customHeight="1" x14ac:dyDescent="0.25">
      <c r="C517" s="121">
        <v>1</v>
      </c>
      <c r="D517" s="120" t="s">
        <v>581</v>
      </c>
      <c r="E517" s="108">
        <f t="shared" si="144"/>
        <v>466</v>
      </c>
      <c r="F517" s="109">
        <v>1356</v>
      </c>
      <c r="G517" s="140">
        <v>204772</v>
      </c>
      <c r="H517" s="141">
        <v>569</v>
      </c>
      <c r="I517" s="163" t="s">
        <v>1489</v>
      </c>
      <c r="J517" s="158" t="s">
        <v>1606</v>
      </c>
      <c r="K517" s="112" t="s">
        <v>331</v>
      </c>
      <c r="L517" s="112" t="s">
        <v>22</v>
      </c>
      <c r="M517" s="112" t="s">
        <v>745</v>
      </c>
      <c r="N517" s="112" t="s">
        <v>52</v>
      </c>
      <c r="O517" s="112" t="s">
        <v>11</v>
      </c>
      <c r="P517" s="112" t="s">
        <v>810</v>
      </c>
      <c r="Q517" s="112" t="s">
        <v>90</v>
      </c>
      <c r="R517" s="113">
        <f t="shared" si="142"/>
        <v>96578.978328173369</v>
      </c>
      <c r="S517" s="114">
        <v>96578.978328173369</v>
      </c>
      <c r="T517" s="115"/>
      <c r="U517" s="115"/>
      <c r="V517" s="116" t="s">
        <v>183</v>
      </c>
      <c r="W517" s="117">
        <v>250</v>
      </c>
      <c r="X517" s="297">
        <f t="shared" si="143"/>
        <v>26</v>
      </c>
      <c r="Y517" s="297">
        <v>17</v>
      </c>
      <c r="Z517" s="298">
        <v>9</v>
      </c>
    </row>
    <row r="518" spans="3:26" s="121" customFormat="1" ht="51.75" customHeight="1" x14ac:dyDescent="0.25">
      <c r="C518" s="121">
        <v>1</v>
      </c>
      <c r="D518" s="120" t="s">
        <v>581</v>
      </c>
      <c r="E518" s="108">
        <f t="shared" si="144"/>
        <v>467</v>
      </c>
      <c r="F518" s="109">
        <v>1357</v>
      </c>
      <c r="G518" s="140">
        <v>204780</v>
      </c>
      <c r="H518" s="141">
        <v>570</v>
      </c>
      <c r="I518" s="163" t="s">
        <v>1490</v>
      </c>
      <c r="J518" s="158" t="s">
        <v>1606</v>
      </c>
      <c r="K518" s="112" t="s">
        <v>331</v>
      </c>
      <c r="L518" s="112" t="s">
        <v>22</v>
      </c>
      <c r="M518" s="112" t="s">
        <v>746</v>
      </c>
      <c r="N518" s="112" t="s">
        <v>52</v>
      </c>
      <c r="O518" s="112" t="s">
        <v>11</v>
      </c>
      <c r="P518" s="112" t="s">
        <v>810</v>
      </c>
      <c r="Q518" s="112" t="s">
        <v>90</v>
      </c>
      <c r="R518" s="113">
        <f t="shared" si="142"/>
        <v>96578.978328173369</v>
      </c>
      <c r="S518" s="114">
        <v>96578.978328173369</v>
      </c>
      <c r="T518" s="115"/>
      <c r="U518" s="115"/>
      <c r="V518" s="116" t="s">
        <v>183</v>
      </c>
      <c r="W518" s="117">
        <v>250</v>
      </c>
      <c r="X518" s="297">
        <f t="shared" si="143"/>
        <v>23</v>
      </c>
      <c r="Y518" s="297">
        <v>9</v>
      </c>
      <c r="Z518" s="298">
        <v>14</v>
      </c>
    </row>
    <row r="519" spans="3:26" s="121" customFormat="1" ht="51.75" customHeight="1" x14ac:dyDescent="0.25">
      <c r="C519" s="121">
        <v>1</v>
      </c>
      <c r="D519" s="120" t="s">
        <v>581</v>
      </c>
      <c r="E519" s="108">
        <f t="shared" si="144"/>
        <v>468</v>
      </c>
      <c r="F519" s="109">
        <v>1358</v>
      </c>
      <c r="G519" s="110">
        <v>204794</v>
      </c>
      <c r="H519" s="111">
        <v>572</v>
      </c>
      <c r="I519" s="158" t="s">
        <v>1498</v>
      </c>
      <c r="J519" s="158" t="s">
        <v>1606</v>
      </c>
      <c r="K519" s="112" t="s">
        <v>331</v>
      </c>
      <c r="L519" s="112" t="s">
        <v>22</v>
      </c>
      <c r="M519" s="112" t="s">
        <v>747</v>
      </c>
      <c r="N519" s="112" t="s">
        <v>52</v>
      </c>
      <c r="O519" s="112" t="s">
        <v>11</v>
      </c>
      <c r="P519" s="112" t="s">
        <v>810</v>
      </c>
      <c r="Q519" s="112" t="s">
        <v>90</v>
      </c>
      <c r="R519" s="113">
        <f t="shared" si="142"/>
        <v>23178.954798761606</v>
      </c>
      <c r="S519" s="114">
        <v>23178.954798761606</v>
      </c>
      <c r="T519" s="115"/>
      <c r="U519" s="115"/>
      <c r="V519" s="116" t="s">
        <v>183</v>
      </c>
      <c r="W519" s="117">
        <v>60</v>
      </c>
      <c r="X519" s="297">
        <f t="shared" si="143"/>
        <v>53</v>
      </c>
      <c r="Y519" s="297">
        <v>25</v>
      </c>
      <c r="Z519" s="298">
        <v>28</v>
      </c>
    </row>
    <row r="520" spans="3:26" s="121" customFormat="1" ht="51.75" customHeight="1" x14ac:dyDescent="0.25">
      <c r="C520" s="121">
        <v>1</v>
      </c>
      <c r="D520" s="120" t="s">
        <v>581</v>
      </c>
      <c r="E520" s="108">
        <f t="shared" si="144"/>
        <v>469</v>
      </c>
      <c r="F520" s="109">
        <v>1359</v>
      </c>
      <c r="G520" s="140">
        <v>204784</v>
      </c>
      <c r="H520" s="141">
        <v>571</v>
      </c>
      <c r="I520" s="163" t="s">
        <v>1491</v>
      </c>
      <c r="J520" s="158" t="s">
        <v>1606</v>
      </c>
      <c r="K520" s="112" t="s">
        <v>331</v>
      </c>
      <c r="L520" s="112" t="s">
        <v>22</v>
      </c>
      <c r="M520" s="112" t="s">
        <v>710</v>
      </c>
      <c r="N520" s="112" t="s">
        <v>52</v>
      </c>
      <c r="O520" s="112" t="s">
        <v>11</v>
      </c>
      <c r="P520" s="112" t="s">
        <v>810</v>
      </c>
      <c r="Q520" s="112" t="s">
        <v>90</v>
      </c>
      <c r="R520" s="113">
        <f t="shared" si="142"/>
        <v>96578.978328173369</v>
      </c>
      <c r="S520" s="114">
        <v>96578.978328173369</v>
      </c>
      <c r="T520" s="115"/>
      <c r="U520" s="115"/>
      <c r="V520" s="116" t="s">
        <v>183</v>
      </c>
      <c r="W520" s="117">
        <v>250</v>
      </c>
      <c r="X520" s="297">
        <f t="shared" si="143"/>
        <v>398</v>
      </c>
      <c r="Y520" s="297">
        <v>214</v>
      </c>
      <c r="Z520" s="298">
        <v>184</v>
      </c>
    </row>
    <row r="521" spans="3:26" s="121" customFormat="1" ht="51.75" customHeight="1" x14ac:dyDescent="0.25">
      <c r="C521" s="121">
        <v>1</v>
      </c>
      <c r="D521" s="120" t="s">
        <v>581</v>
      </c>
      <c r="E521" s="108">
        <f t="shared" si="144"/>
        <v>470</v>
      </c>
      <c r="F521" s="109">
        <v>1360</v>
      </c>
      <c r="G521" s="110">
        <v>197044</v>
      </c>
      <c r="H521" s="111">
        <v>506</v>
      </c>
      <c r="I521" s="158" t="s">
        <v>1527</v>
      </c>
      <c r="J521" s="158" t="s">
        <v>1606</v>
      </c>
      <c r="K521" s="112" t="s">
        <v>331</v>
      </c>
      <c r="L521" s="112" t="s">
        <v>22</v>
      </c>
      <c r="M521" s="112" t="s">
        <v>748</v>
      </c>
      <c r="N521" s="112" t="s">
        <v>52</v>
      </c>
      <c r="O521" s="112" t="s">
        <v>11</v>
      </c>
      <c r="P521" s="112" t="s">
        <v>810</v>
      </c>
      <c r="Q521" s="112" t="s">
        <v>90</v>
      </c>
      <c r="R521" s="113">
        <f t="shared" si="142"/>
        <v>34768.432198142407</v>
      </c>
      <c r="S521" s="114">
        <v>34768.432198142407</v>
      </c>
      <c r="T521" s="115"/>
      <c r="U521" s="115"/>
      <c r="V521" s="116" t="s">
        <v>183</v>
      </c>
      <c r="W521" s="117">
        <v>90</v>
      </c>
      <c r="X521" s="297">
        <f t="shared" si="143"/>
        <v>83</v>
      </c>
      <c r="Y521" s="297">
        <v>46</v>
      </c>
      <c r="Z521" s="298">
        <v>37</v>
      </c>
    </row>
    <row r="522" spans="3:26" s="121" customFormat="1" ht="51.75" customHeight="1" x14ac:dyDescent="0.25">
      <c r="C522" s="121">
        <v>1</v>
      </c>
      <c r="D522" s="120" t="s">
        <v>581</v>
      </c>
      <c r="E522" s="108">
        <f t="shared" si="144"/>
        <v>471</v>
      </c>
      <c r="F522" s="109">
        <v>1361</v>
      </c>
      <c r="G522" s="110">
        <v>198105</v>
      </c>
      <c r="H522" s="111"/>
      <c r="I522" s="158" t="s">
        <v>1502</v>
      </c>
      <c r="J522" s="158" t="s">
        <v>1606</v>
      </c>
      <c r="K522" s="112" t="s">
        <v>331</v>
      </c>
      <c r="L522" s="112" t="s">
        <v>22</v>
      </c>
      <c r="M522" s="112" t="s">
        <v>749</v>
      </c>
      <c r="N522" s="112" t="s">
        <v>52</v>
      </c>
      <c r="O522" s="112" t="s">
        <v>11</v>
      </c>
      <c r="P522" s="112" t="s">
        <v>810</v>
      </c>
      <c r="Q522" s="112" t="s">
        <v>90</v>
      </c>
      <c r="R522" s="113">
        <f t="shared" si="142"/>
        <v>114349.51034055726</v>
      </c>
      <c r="S522" s="114">
        <v>114349.51034055726</v>
      </c>
      <c r="T522" s="115"/>
      <c r="U522" s="115"/>
      <c r="V522" s="116" t="s">
        <v>183</v>
      </c>
      <c r="W522" s="117">
        <v>296</v>
      </c>
      <c r="X522" s="297">
        <f t="shared" si="143"/>
        <v>326</v>
      </c>
      <c r="Y522" s="297">
        <v>152</v>
      </c>
      <c r="Z522" s="298">
        <v>174</v>
      </c>
    </row>
    <row r="523" spans="3:26" s="121" customFormat="1" ht="51.75" customHeight="1" x14ac:dyDescent="0.25">
      <c r="C523" s="121">
        <v>1</v>
      </c>
      <c r="D523" s="120" t="s">
        <v>581</v>
      </c>
      <c r="E523" s="108">
        <f t="shared" si="144"/>
        <v>472</v>
      </c>
      <c r="F523" s="109">
        <v>1362</v>
      </c>
      <c r="G523" s="110">
        <v>198348</v>
      </c>
      <c r="H523" s="111">
        <v>509</v>
      </c>
      <c r="I523" s="158" t="s">
        <v>1589</v>
      </c>
      <c r="J523" s="158" t="s">
        <v>1606</v>
      </c>
      <c r="K523" s="112" t="s">
        <v>331</v>
      </c>
      <c r="L523" s="112" t="s">
        <v>22</v>
      </c>
      <c r="M523" s="112" t="s">
        <v>750</v>
      </c>
      <c r="N523" s="112" t="s">
        <v>52</v>
      </c>
      <c r="O523" s="112" t="s">
        <v>11</v>
      </c>
      <c r="P523" s="112" t="s">
        <v>810</v>
      </c>
      <c r="Q523" s="112" t="s">
        <v>773</v>
      </c>
      <c r="R523" s="113">
        <f t="shared" si="142"/>
        <v>40176.85498452012</v>
      </c>
      <c r="S523" s="114">
        <v>40176.85498452012</v>
      </c>
      <c r="T523" s="115"/>
      <c r="U523" s="115"/>
      <c r="V523" s="116" t="s">
        <v>183</v>
      </c>
      <c r="W523" s="117">
        <v>104</v>
      </c>
      <c r="X523" s="297">
        <f t="shared" si="143"/>
        <v>59</v>
      </c>
      <c r="Y523" s="297">
        <v>24</v>
      </c>
      <c r="Z523" s="298">
        <v>35</v>
      </c>
    </row>
    <row r="524" spans="3:26" s="121" customFormat="1" ht="51.75" customHeight="1" x14ac:dyDescent="0.25">
      <c r="C524" s="121">
        <v>1</v>
      </c>
      <c r="D524" s="120" t="s">
        <v>581</v>
      </c>
      <c r="E524" s="108">
        <f t="shared" si="144"/>
        <v>473</v>
      </c>
      <c r="F524" s="109">
        <v>1363</v>
      </c>
      <c r="G524" s="110">
        <v>198569</v>
      </c>
      <c r="H524" s="111">
        <v>511</v>
      </c>
      <c r="I524" s="158" t="s">
        <v>1601</v>
      </c>
      <c r="J524" s="158" t="s">
        <v>1606</v>
      </c>
      <c r="K524" s="112" t="s">
        <v>331</v>
      </c>
      <c r="L524" s="112" t="s">
        <v>22</v>
      </c>
      <c r="M524" s="112" t="s">
        <v>751</v>
      </c>
      <c r="N524" s="112" t="s">
        <v>52</v>
      </c>
      <c r="O524" s="112" t="s">
        <v>8</v>
      </c>
      <c r="P524" s="112" t="s">
        <v>8</v>
      </c>
      <c r="Q524" s="112" t="s">
        <v>88</v>
      </c>
      <c r="R524" s="113">
        <f t="shared" si="142"/>
        <v>96578.978328173369</v>
      </c>
      <c r="S524" s="114">
        <v>96578.978328173369</v>
      </c>
      <c r="T524" s="115"/>
      <c r="U524" s="115"/>
      <c r="V524" s="116" t="s">
        <v>183</v>
      </c>
      <c r="W524" s="117">
        <v>250</v>
      </c>
      <c r="X524" s="297">
        <f t="shared" si="143"/>
        <v>309</v>
      </c>
      <c r="Y524" s="297">
        <v>152</v>
      </c>
      <c r="Z524" s="298">
        <v>157</v>
      </c>
    </row>
    <row r="525" spans="3:26" s="121" customFormat="1" ht="51.75" customHeight="1" x14ac:dyDescent="0.25">
      <c r="C525" s="121">
        <v>1</v>
      </c>
      <c r="D525" s="120" t="s">
        <v>581</v>
      </c>
      <c r="E525" s="108">
        <f t="shared" si="144"/>
        <v>474</v>
      </c>
      <c r="F525" s="109">
        <v>1364</v>
      </c>
      <c r="G525" s="110">
        <v>198707</v>
      </c>
      <c r="H525" s="111">
        <v>513</v>
      </c>
      <c r="I525" s="158" t="s">
        <v>1611</v>
      </c>
      <c r="J525" s="158" t="s">
        <v>1606</v>
      </c>
      <c r="K525" s="112" t="s">
        <v>331</v>
      </c>
      <c r="L525" s="112" t="s">
        <v>22</v>
      </c>
      <c r="M525" s="112" t="s">
        <v>752</v>
      </c>
      <c r="N525" s="112" t="s">
        <v>52</v>
      </c>
      <c r="O525" s="112" t="s">
        <v>8</v>
      </c>
      <c r="P525" s="112" t="s">
        <v>8</v>
      </c>
      <c r="Q525" s="112" t="s">
        <v>774</v>
      </c>
      <c r="R525" s="113">
        <f t="shared" ref="R525:R555" si="145">S525+T525+U525</f>
        <v>46357.909597523212</v>
      </c>
      <c r="S525" s="114">
        <v>46357.909597523212</v>
      </c>
      <c r="T525" s="115"/>
      <c r="U525" s="115"/>
      <c r="V525" s="116" t="s">
        <v>183</v>
      </c>
      <c r="W525" s="117">
        <v>120</v>
      </c>
      <c r="X525" s="297">
        <f t="shared" si="143"/>
        <v>153</v>
      </c>
      <c r="Y525" s="297">
        <v>75</v>
      </c>
      <c r="Z525" s="298">
        <v>78</v>
      </c>
    </row>
    <row r="526" spans="3:26" s="121" customFormat="1" ht="51.75" customHeight="1" x14ac:dyDescent="0.25">
      <c r="C526" s="121">
        <v>1</v>
      </c>
      <c r="D526" s="120" t="s">
        <v>581</v>
      </c>
      <c r="E526" s="108">
        <f t="shared" si="144"/>
        <v>475</v>
      </c>
      <c r="F526" s="109">
        <v>1365</v>
      </c>
      <c r="G526" s="140">
        <v>205498</v>
      </c>
      <c r="H526" s="141">
        <v>577</v>
      </c>
      <c r="I526" s="163" t="s">
        <v>1529</v>
      </c>
      <c r="J526" s="158" t="s">
        <v>1606</v>
      </c>
      <c r="K526" s="112" t="s">
        <v>331</v>
      </c>
      <c r="L526" s="112" t="s">
        <v>22</v>
      </c>
      <c r="M526" s="112" t="s">
        <v>709</v>
      </c>
      <c r="N526" s="112" t="s">
        <v>52</v>
      </c>
      <c r="O526" s="112" t="s">
        <v>8</v>
      </c>
      <c r="P526" s="112" t="s">
        <v>8</v>
      </c>
      <c r="Q526" s="112" t="s">
        <v>775</v>
      </c>
      <c r="R526" s="113">
        <f t="shared" si="145"/>
        <v>115894.77399380803</v>
      </c>
      <c r="S526" s="114">
        <v>115894.77399380803</v>
      </c>
      <c r="T526" s="115"/>
      <c r="U526" s="115"/>
      <c r="V526" s="116" t="s">
        <v>183</v>
      </c>
      <c r="W526" s="117">
        <v>300</v>
      </c>
      <c r="X526" s="297">
        <f t="shared" ref="X526:X555" si="146">Y526+Z526</f>
        <v>298</v>
      </c>
      <c r="Y526" s="297">
        <v>142</v>
      </c>
      <c r="Z526" s="298">
        <v>156</v>
      </c>
    </row>
    <row r="527" spans="3:26" s="121" customFormat="1" ht="51.75" customHeight="1" x14ac:dyDescent="0.25">
      <c r="C527" s="121">
        <v>1</v>
      </c>
      <c r="D527" s="120" t="s">
        <v>581</v>
      </c>
      <c r="E527" s="108">
        <f t="shared" ref="E527:E555" si="147">E526+1</f>
        <v>476</v>
      </c>
      <c r="F527" s="109">
        <v>1366</v>
      </c>
      <c r="G527" s="142">
        <v>198898</v>
      </c>
      <c r="H527" s="143">
        <v>516</v>
      </c>
      <c r="I527" s="164" t="s">
        <v>1512</v>
      </c>
      <c r="J527" s="158" t="s">
        <v>1606</v>
      </c>
      <c r="K527" s="112" t="s">
        <v>331</v>
      </c>
      <c r="L527" s="112" t="s">
        <v>22</v>
      </c>
      <c r="M527" s="112" t="s">
        <v>753</v>
      </c>
      <c r="N527" s="112" t="s">
        <v>52</v>
      </c>
      <c r="O527" s="112" t="s">
        <v>8</v>
      </c>
      <c r="P527" s="112" t="s">
        <v>8</v>
      </c>
      <c r="Q527" s="112" t="s">
        <v>775</v>
      </c>
      <c r="R527" s="113">
        <f t="shared" si="145"/>
        <v>46357.909597523212</v>
      </c>
      <c r="S527" s="114">
        <v>46357.909597523212</v>
      </c>
      <c r="T527" s="115"/>
      <c r="U527" s="115"/>
      <c r="V527" s="116" t="s">
        <v>183</v>
      </c>
      <c r="W527" s="117">
        <v>120</v>
      </c>
      <c r="X527" s="297">
        <f t="shared" si="146"/>
        <v>100</v>
      </c>
      <c r="Y527" s="297">
        <v>53</v>
      </c>
      <c r="Z527" s="298">
        <v>47</v>
      </c>
    </row>
    <row r="528" spans="3:26" s="121" customFormat="1" ht="51.75" customHeight="1" x14ac:dyDescent="0.25">
      <c r="C528" s="121">
        <v>1</v>
      </c>
      <c r="D528" s="120" t="s">
        <v>581</v>
      </c>
      <c r="E528" s="108">
        <f t="shared" si="147"/>
        <v>477</v>
      </c>
      <c r="F528" s="109">
        <v>1367</v>
      </c>
      <c r="G528" s="142">
        <v>200932</v>
      </c>
      <c r="H528" s="143">
        <v>519</v>
      </c>
      <c r="I528" s="164" t="s">
        <v>1572</v>
      </c>
      <c r="J528" s="158" t="s">
        <v>1606</v>
      </c>
      <c r="K528" s="112" t="s">
        <v>331</v>
      </c>
      <c r="L528" s="112" t="s">
        <v>22</v>
      </c>
      <c r="M528" s="112" t="s">
        <v>754</v>
      </c>
      <c r="N528" s="112" t="s">
        <v>52</v>
      </c>
      <c r="O528" s="112" t="s">
        <v>8</v>
      </c>
      <c r="P528" s="112" t="s">
        <v>8</v>
      </c>
      <c r="Q528" s="112" t="s">
        <v>776</v>
      </c>
      <c r="R528" s="113">
        <f t="shared" si="145"/>
        <v>34768.432198142407</v>
      </c>
      <c r="S528" s="114">
        <v>34768.432198142407</v>
      </c>
      <c r="T528" s="115"/>
      <c r="U528" s="115"/>
      <c r="V528" s="116" t="s">
        <v>183</v>
      </c>
      <c r="W528" s="117">
        <v>90</v>
      </c>
      <c r="X528" s="297">
        <f t="shared" si="146"/>
        <v>29</v>
      </c>
      <c r="Y528" s="297">
        <v>12</v>
      </c>
      <c r="Z528" s="298">
        <v>17</v>
      </c>
    </row>
    <row r="529" spans="3:26" s="121" customFormat="1" ht="51.75" customHeight="1" x14ac:dyDescent="0.25">
      <c r="C529" s="121">
        <v>1</v>
      </c>
      <c r="D529" s="120" t="s">
        <v>581</v>
      </c>
      <c r="E529" s="108">
        <f t="shared" si="147"/>
        <v>478</v>
      </c>
      <c r="F529" s="109">
        <v>1368</v>
      </c>
      <c r="G529" s="142">
        <v>201047</v>
      </c>
      <c r="H529" s="143">
        <v>520</v>
      </c>
      <c r="I529" s="164" t="s">
        <v>1580</v>
      </c>
      <c r="J529" s="158" t="s">
        <v>1606</v>
      </c>
      <c r="K529" s="112" t="s">
        <v>331</v>
      </c>
      <c r="L529" s="112" t="s">
        <v>22</v>
      </c>
      <c r="M529" s="112" t="s">
        <v>755</v>
      </c>
      <c r="N529" s="112" t="s">
        <v>52</v>
      </c>
      <c r="O529" s="112" t="s">
        <v>8</v>
      </c>
      <c r="P529" s="112" t="s">
        <v>8</v>
      </c>
      <c r="Q529" s="112" t="s">
        <v>64</v>
      </c>
      <c r="R529" s="113">
        <f t="shared" si="145"/>
        <v>86921.080495356029</v>
      </c>
      <c r="S529" s="114">
        <v>86921.080495356029</v>
      </c>
      <c r="T529" s="115"/>
      <c r="U529" s="115"/>
      <c r="V529" s="116" t="s">
        <v>183</v>
      </c>
      <c r="W529" s="117">
        <v>225</v>
      </c>
      <c r="X529" s="297">
        <f t="shared" si="146"/>
        <v>81</v>
      </c>
      <c r="Y529" s="297">
        <v>42</v>
      </c>
      <c r="Z529" s="298">
        <v>39</v>
      </c>
    </row>
    <row r="530" spans="3:26" s="121" customFormat="1" ht="51.75" customHeight="1" x14ac:dyDescent="0.25">
      <c r="C530" s="121">
        <v>1</v>
      </c>
      <c r="D530" s="120" t="s">
        <v>581</v>
      </c>
      <c r="E530" s="108">
        <f t="shared" si="147"/>
        <v>479</v>
      </c>
      <c r="F530" s="109">
        <v>1369</v>
      </c>
      <c r="G530" s="142">
        <v>201168</v>
      </c>
      <c r="H530" s="143">
        <v>521</v>
      </c>
      <c r="I530" s="164" t="s">
        <v>1588</v>
      </c>
      <c r="J530" s="158" t="s">
        <v>1606</v>
      </c>
      <c r="K530" s="112" t="s">
        <v>331</v>
      </c>
      <c r="L530" s="112" t="s">
        <v>22</v>
      </c>
      <c r="M530" s="112" t="s">
        <v>756</v>
      </c>
      <c r="N530" s="112" t="s">
        <v>52</v>
      </c>
      <c r="O530" s="112" t="s">
        <v>8</v>
      </c>
      <c r="P530" s="112" t="s">
        <v>8</v>
      </c>
      <c r="Q530" s="112" t="s">
        <v>83</v>
      </c>
      <c r="R530" s="113">
        <f t="shared" si="145"/>
        <v>96578.978328173369</v>
      </c>
      <c r="S530" s="114">
        <v>96578.978328173369</v>
      </c>
      <c r="T530" s="115"/>
      <c r="U530" s="115"/>
      <c r="V530" s="116" t="s">
        <v>183</v>
      </c>
      <c r="W530" s="117">
        <v>250</v>
      </c>
      <c r="X530" s="297">
        <f t="shared" si="146"/>
        <v>73</v>
      </c>
      <c r="Y530" s="297">
        <v>35</v>
      </c>
      <c r="Z530" s="298">
        <v>38</v>
      </c>
    </row>
    <row r="531" spans="3:26" s="121" customFormat="1" ht="51.75" customHeight="1" x14ac:dyDescent="0.25">
      <c r="C531" s="121">
        <v>1</v>
      </c>
      <c r="D531" s="120" t="s">
        <v>581</v>
      </c>
      <c r="E531" s="108">
        <f t="shared" si="147"/>
        <v>480</v>
      </c>
      <c r="F531" s="109">
        <v>1370</v>
      </c>
      <c r="G531" s="142">
        <v>201425</v>
      </c>
      <c r="H531" s="143">
        <v>522</v>
      </c>
      <c r="I531" s="164" t="s">
        <v>1609</v>
      </c>
      <c r="J531" s="158" t="s">
        <v>1606</v>
      </c>
      <c r="K531" s="112" t="s">
        <v>331</v>
      </c>
      <c r="L531" s="112" t="s">
        <v>22</v>
      </c>
      <c r="M531" s="112" t="s">
        <v>736</v>
      </c>
      <c r="N531" s="112" t="s">
        <v>7</v>
      </c>
      <c r="O531" s="112" t="s">
        <v>11</v>
      </c>
      <c r="P531" s="112" t="s">
        <v>8</v>
      </c>
      <c r="Q531" s="112" t="s">
        <v>279</v>
      </c>
      <c r="R531" s="113">
        <f t="shared" si="145"/>
        <v>123621.09226006191</v>
      </c>
      <c r="S531" s="114">
        <v>123621.09226006191</v>
      </c>
      <c r="T531" s="115"/>
      <c r="U531" s="115"/>
      <c r="V531" s="116" t="s">
        <v>183</v>
      </c>
      <c r="W531" s="117">
        <v>320</v>
      </c>
      <c r="X531" s="297">
        <f t="shared" si="146"/>
        <v>145</v>
      </c>
      <c r="Y531" s="297">
        <v>68</v>
      </c>
      <c r="Z531" s="298">
        <v>77</v>
      </c>
    </row>
    <row r="532" spans="3:26" s="121" customFormat="1" ht="51.75" customHeight="1" x14ac:dyDescent="0.25">
      <c r="C532" s="121">
        <v>1</v>
      </c>
      <c r="D532" s="120" t="s">
        <v>581</v>
      </c>
      <c r="E532" s="108">
        <f t="shared" si="147"/>
        <v>481</v>
      </c>
      <c r="F532" s="109">
        <v>1371</v>
      </c>
      <c r="G532" s="140">
        <v>201532</v>
      </c>
      <c r="H532" s="141">
        <v>523</v>
      </c>
      <c r="I532" s="163" t="s">
        <v>1544</v>
      </c>
      <c r="J532" s="158" t="s">
        <v>1606</v>
      </c>
      <c r="K532" s="112" t="s">
        <v>331</v>
      </c>
      <c r="L532" s="112" t="s">
        <v>22</v>
      </c>
      <c r="M532" s="112" t="s">
        <v>757</v>
      </c>
      <c r="N532" s="112" t="s">
        <v>7</v>
      </c>
      <c r="O532" s="112" t="s">
        <v>11</v>
      </c>
      <c r="P532" s="112" t="s">
        <v>8</v>
      </c>
      <c r="Q532" s="112" t="s">
        <v>279</v>
      </c>
      <c r="R532" s="113">
        <f t="shared" si="145"/>
        <v>92715.819195046424</v>
      </c>
      <c r="S532" s="114">
        <v>92715.819195046424</v>
      </c>
      <c r="T532" s="115"/>
      <c r="U532" s="115"/>
      <c r="V532" s="116" t="s">
        <v>183</v>
      </c>
      <c r="W532" s="117">
        <v>240</v>
      </c>
      <c r="X532" s="297">
        <f t="shared" si="146"/>
        <v>77</v>
      </c>
      <c r="Y532" s="297">
        <v>32</v>
      </c>
      <c r="Z532" s="298">
        <v>45</v>
      </c>
    </row>
    <row r="533" spans="3:26" s="121" customFormat="1" ht="51.75" customHeight="1" x14ac:dyDescent="0.25">
      <c r="C533" s="121">
        <v>1</v>
      </c>
      <c r="D533" s="120" t="s">
        <v>581</v>
      </c>
      <c r="E533" s="108">
        <f t="shared" si="147"/>
        <v>482</v>
      </c>
      <c r="F533" s="109">
        <v>1372</v>
      </c>
      <c r="G533" s="140">
        <v>202567</v>
      </c>
      <c r="H533" s="141">
        <v>525</v>
      </c>
      <c r="I533" s="163" t="s">
        <v>1528</v>
      </c>
      <c r="J533" s="158" t="s">
        <v>1606</v>
      </c>
      <c r="K533" s="112" t="s">
        <v>331</v>
      </c>
      <c r="L533" s="112" t="s">
        <v>22</v>
      </c>
      <c r="M533" s="112" t="s">
        <v>758</v>
      </c>
      <c r="N533" s="112" t="s">
        <v>7</v>
      </c>
      <c r="O533" s="112" t="s">
        <v>11</v>
      </c>
      <c r="P533" s="112" t="s">
        <v>8</v>
      </c>
      <c r="Q533" s="112" t="s">
        <v>279</v>
      </c>
      <c r="R533" s="113">
        <f t="shared" si="145"/>
        <v>115894.77399380803</v>
      </c>
      <c r="S533" s="114">
        <v>115894.77399380803</v>
      </c>
      <c r="T533" s="115"/>
      <c r="U533" s="115"/>
      <c r="V533" s="116" t="s">
        <v>183</v>
      </c>
      <c r="W533" s="117">
        <v>300</v>
      </c>
      <c r="X533" s="297">
        <f t="shared" si="146"/>
        <v>42</v>
      </c>
      <c r="Y533" s="297">
        <v>18</v>
      </c>
      <c r="Z533" s="298">
        <v>24</v>
      </c>
    </row>
    <row r="534" spans="3:26" s="121" customFormat="1" ht="51.75" customHeight="1" x14ac:dyDescent="0.25">
      <c r="C534" s="121">
        <v>1</v>
      </c>
      <c r="D534" s="120" t="s">
        <v>581</v>
      </c>
      <c r="E534" s="108">
        <f t="shared" si="147"/>
        <v>483</v>
      </c>
      <c r="F534" s="109">
        <v>1373</v>
      </c>
      <c r="G534" s="140">
        <v>202623</v>
      </c>
      <c r="H534" s="141">
        <v>526</v>
      </c>
      <c r="I534" s="163" t="s">
        <v>1535</v>
      </c>
      <c r="J534" s="158" t="s">
        <v>1606</v>
      </c>
      <c r="K534" s="112" t="s">
        <v>331</v>
      </c>
      <c r="L534" s="112" t="s">
        <v>22</v>
      </c>
      <c r="M534" s="112" t="s">
        <v>759</v>
      </c>
      <c r="N534" s="112" t="s">
        <v>7</v>
      </c>
      <c r="O534" s="112" t="s">
        <v>8</v>
      </c>
      <c r="P534" s="112" t="s">
        <v>8</v>
      </c>
      <c r="Q534" s="112" t="s">
        <v>777</v>
      </c>
      <c r="R534" s="113">
        <f t="shared" si="145"/>
        <v>115894.77399380803</v>
      </c>
      <c r="S534" s="114">
        <v>115894.77399380803</v>
      </c>
      <c r="T534" s="115"/>
      <c r="U534" s="115"/>
      <c r="V534" s="116" t="s">
        <v>183</v>
      </c>
      <c r="W534" s="117">
        <v>300</v>
      </c>
      <c r="X534" s="297">
        <f t="shared" si="146"/>
        <v>273</v>
      </c>
      <c r="Y534" s="297">
        <v>150</v>
      </c>
      <c r="Z534" s="298">
        <v>123</v>
      </c>
    </row>
    <row r="535" spans="3:26" s="121" customFormat="1" ht="51.75" customHeight="1" x14ac:dyDescent="0.25">
      <c r="C535" s="121">
        <v>1</v>
      </c>
      <c r="D535" s="120" t="s">
        <v>581</v>
      </c>
      <c r="E535" s="108">
        <f t="shared" si="147"/>
        <v>484</v>
      </c>
      <c r="F535" s="109">
        <v>1374</v>
      </c>
      <c r="G535" s="144">
        <v>202827</v>
      </c>
      <c r="H535" s="145">
        <v>527</v>
      </c>
      <c r="I535" s="165" t="s">
        <v>1443</v>
      </c>
      <c r="J535" s="158" t="s">
        <v>1606</v>
      </c>
      <c r="K535" s="112" t="s">
        <v>331</v>
      </c>
      <c r="L535" s="112" t="s">
        <v>22</v>
      </c>
      <c r="M535" s="112" t="s">
        <v>709</v>
      </c>
      <c r="N535" s="112" t="s">
        <v>7</v>
      </c>
      <c r="O535" s="112" t="s">
        <v>8</v>
      </c>
      <c r="P535" s="112" t="s">
        <v>8</v>
      </c>
      <c r="Q535" s="112" t="s">
        <v>777</v>
      </c>
      <c r="R535" s="113">
        <f t="shared" si="145"/>
        <v>69536.864396284815</v>
      </c>
      <c r="S535" s="114">
        <v>69536.864396284815</v>
      </c>
      <c r="T535" s="115"/>
      <c r="U535" s="115"/>
      <c r="V535" s="116" t="s">
        <v>183</v>
      </c>
      <c r="W535" s="117">
        <v>180</v>
      </c>
      <c r="X535" s="297">
        <f t="shared" si="146"/>
        <v>165</v>
      </c>
      <c r="Y535" s="297">
        <v>90</v>
      </c>
      <c r="Z535" s="298">
        <v>75</v>
      </c>
    </row>
    <row r="536" spans="3:26" s="121" customFormat="1" ht="51.75" customHeight="1" x14ac:dyDescent="0.25">
      <c r="C536" s="121">
        <v>1</v>
      </c>
      <c r="D536" s="120" t="s">
        <v>581</v>
      </c>
      <c r="E536" s="108">
        <f t="shared" si="147"/>
        <v>485</v>
      </c>
      <c r="F536" s="109">
        <v>1375</v>
      </c>
      <c r="G536" s="144">
        <v>202940</v>
      </c>
      <c r="H536" s="145">
        <v>529</v>
      </c>
      <c r="I536" s="165" t="s">
        <v>1456</v>
      </c>
      <c r="J536" s="158" t="s">
        <v>1606</v>
      </c>
      <c r="K536" s="112" t="s">
        <v>331</v>
      </c>
      <c r="L536" s="112" t="s">
        <v>22</v>
      </c>
      <c r="M536" s="112" t="s">
        <v>760</v>
      </c>
      <c r="N536" s="112" t="s">
        <v>7</v>
      </c>
      <c r="O536" s="112" t="s">
        <v>8</v>
      </c>
      <c r="P536" s="112" t="s">
        <v>8</v>
      </c>
      <c r="Q536" s="112" t="s">
        <v>777</v>
      </c>
      <c r="R536" s="113">
        <f t="shared" si="145"/>
        <v>61810.546130030954</v>
      </c>
      <c r="S536" s="114">
        <v>61810.546130030954</v>
      </c>
      <c r="T536" s="115"/>
      <c r="U536" s="115"/>
      <c r="V536" s="116" t="s">
        <v>183</v>
      </c>
      <c r="W536" s="117">
        <v>160</v>
      </c>
      <c r="X536" s="297">
        <f t="shared" si="146"/>
        <v>159</v>
      </c>
      <c r="Y536" s="297">
        <v>77</v>
      </c>
      <c r="Z536" s="298">
        <v>82</v>
      </c>
    </row>
    <row r="537" spans="3:26" s="121" customFormat="1" ht="51.75" customHeight="1" x14ac:dyDescent="0.25">
      <c r="C537" s="121">
        <v>1</v>
      </c>
      <c r="D537" s="120" t="s">
        <v>581</v>
      </c>
      <c r="E537" s="108">
        <f t="shared" si="147"/>
        <v>486</v>
      </c>
      <c r="F537" s="109">
        <v>1376</v>
      </c>
      <c r="G537" s="144">
        <v>203048</v>
      </c>
      <c r="H537" s="145">
        <v>531</v>
      </c>
      <c r="I537" s="165" t="s">
        <v>1472</v>
      </c>
      <c r="J537" s="158" t="s">
        <v>1606</v>
      </c>
      <c r="K537" s="112" t="s">
        <v>331</v>
      </c>
      <c r="L537" s="112" t="s">
        <v>22</v>
      </c>
      <c r="M537" s="112" t="s">
        <v>761</v>
      </c>
      <c r="N537" s="112" t="s">
        <v>52</v>
      </c>
      <c r="O537" s="112" t="s">
        <v>8</v>
      </c>
      <c r="P537" s="112" t="s">
        <v>8</v>
      </c>
      <c r="Q537" s="112" t="s">
        <v>777</v>
      </c>
      <c r="R537" s="113">
        <f t="shared" si="145"/>
        <v>108168.45572755417</v>
      </c>
      <c r="S537" s="114">
        <v>108168.45572755417</v>
      </c>
      <c r="T537" s="115"/>
      <c r="U537" s="115"/>
      <c r="V537" s="116" t="s">
        <v>183</v>
      </c>
      <c r="W537" s="117">
        <v>280</v>
      </c>
      <c r="X537" s="297">
        <f t="shared" si="146"/>
        <v>163</v>
      </c>
      <c r="Y537" s="297">
        <v>88</v>
      </c>
      <c r="Z537" s="298">
        <v>75</v>
      </c>
    </row>
    <row r="538" spans="3:26" s="121" customFormat="1" ht="51.75" customHeight="1" x14ac:dyDescent="0.25">
      <c r="C538" s="121">
        <v>1</v>
      </c>
      <c r="D538" s="120" t="s">
        <v>581</v>
      </c>
      <c r="E538" s="108">
        <f t="shared" si="147"/>
        <v>487</v>
      </c>
      <c r="F538" s="109">
        <v>1377</v>
      </c>
      <c r="G538" s="144">
        <v>203146</v>
      </c>
      <c r="H538" s="145">
        <v>533</v>
      </c>
      <c r="I538" s="165" t="s">
        <v>1480</v>
      </c>
      <c r="J538" s="158" t="s">
        <v>1606</v>
      </c>
      <c r="K538" s="112" t="s">
        <v>331</v>
      </c>
      <c r="L538" s="112" t="s">
        <v>22</v>
      </c>
      <c r="M538" s="112" t="s">
        <v>709</v>
      </c>
      <c r="N538" s="112" t="s">
        <v>7</v>
      </c>
      <c r="O538" s="112" t="s">
        <v>8</v>
      </c>
      <c r="P538" s="112" t="s">
        <v>8</v>
      </c>
      <c r="Q538" s="112" t="s">
        <v>778</v>
      </c>
      <c r="R538" s="113">
        <f t="shared" si="145"/>
        <v>38631.591331269345</v>
      </c>
      <c r="S538" s="114">
        <v>38631.591331269345</v>
      </c>
      <c r="T538" s="115"/>
      <c r="U538" s="115"/>
      <c r="V538" s="116" t="s">
        <v>183</v>
      </c>
      <c r="W538" s="117">
        <v>100</v>
      </c>
      <c r="X538" s="297">
        <f t="shared" si="146"/>
        <v>77</v>
      </c>
      <c r="Y538" s="297">
        <v>36</v>
      </c>
      <c r="Z538" s="298">
        <v>41</v>
      </c>
    </row>
    <row r="539" spans="3:26" s="121" customFormat="1" ht="51.75" customHeight="1" x14ac:dyDescent="0.25">
      <c r="C539" s="121">
        <v>1</v>
      </c>
      <c r="D539" s="120" t="s">
        <v>581</v>
      </c>
      <c r="E539" s="108">
        <f t="shared" si="147"/>
        <v>488</v>
      </c>
      <c r="F539" s="109">
        <v>1378</v>
      </c>
      <c r="G539" s="146">
        <v>206340</v>
      </c>
      <c r="H539" s="145">
        <v>592</v>
      </c>
      <c r="I539" s="165" t="s">
        <v>1503</v>
      </c>
      <c r="J539" s="158" t="s">
        <v>1606</v>
      </c>
      <c r="K539" s="112" t="s">
        <v>331</v>
      </c>
      <c r="L539" s="112" t="s">
        <v>22</v>
      </c>
      <c r="M539" s="112" t="s">
        <v>762</v>
      </c>
      <c r="N539" s="112" t="s">
        <v>52</v>
      </c>
      <c r="O539" s="112" t="s">
        <v>11</v>
      </c>
      <c r="P539" s="112" t="s">
        <v>810</v>
      </c>
      <c r="Q539" s="112" t="s">
        <v>90</v>
      </c>
      <c r="R539" s="113">
        <f t="shared" si="145"/>
        <v>77263.182662538689</v>
      </c>
      <c r="S539" s="114">
        <v>77263.182662538689</v>
      </c>
      <c r="T539" s="115"/>
      <c r="U539" s="115"/>
      <c r="V539" s="116" t="s">
        <v>183</v>
      </c>
      <c r="W539" s="117">
        <v>200</v>
      </c>
      <c r="X539" s="297">
        <f t="shared" si="146"/>
        <v>102</v>
      </c>
      <c r="Y539" s="297">
        <v>56</v>
      </c>
      <c r="Z539" s="298">
        <v>46</v>
      </c>
    </row>
    <row r="540" spans="3:26" s="121" customFormat="1" ht="51.75" customHeight="1" x14ac:dyDescent="0.25">
      <c r="C540" s="121">
        <v>1</v>
      </c>
      <c r="D540" s="120" t="s">
        <v>581</v>
      </c>
      <c r="E540" s="108">
        <f t="shared" si="147"/>
        <v>489</v>
      </c>
      <c r="F540" s="109">
        <v>1379</v>
      </c>
      <c r="G540" s="144">
        <v>205311</v>
      </c>
      <c r="H540" s="145">
        <v>575</v>
      </c>
      <c r="I540" s="165" t="s">
        <v>1591</v>
      </c>
      <c r="J540" s="158" t="s">
        <v>1606</v>
      </c>
      <c r="K540" s="112" t="s">
        <v>331</v>
      </c>
      <c r="L540" s="112" t="s">
        <v>22</v>
      </c>
      <c r="M540" s="112" t="s">
        <v>763</v>
      </c>
      <c r="N540" s="112" t="s">
        <v>52</v>
      </c>
      <c r="O540" s="112" t="s">
        <v>11</v>
      </c>
      <c r="P540" s="112" t="s">
        <v>810</v>
      </c>
      <c r="Q540" s="112" t="s">
        <v>90</v>
      </c>
      <c r="R540" s="113">
        <f t="shared" si="145"/>
        <v>77263.182662538689</v>
      </c>
      <c r="S540" s="114">
        <v>77263.182662538689</v>
      </c>
      <c r="T540" s="115"/>
      <c r="U540" s="115"/>
      <c r="V540" s="116" t="s">
        <v>183</v>
      </c>
      <c r="W540" s="117">
        <v>200</v>
      </c>
      <c r="X540" s="297">
        <f t="shared" si="146"/>
        <v>136</v>
      </c>
      <c r="Y540" s="297">
        <v>67</v>
      </c>
      <c r="Z540" s="298">
        <v>69</v>
      </c>
    </row>
    <row r="541" spans="3:26" s="121" customFormat="1" ht="51.75" customHeight="1" x14ac:dyDescent="0.25">
      <c r="C541" s="121">
        <v>1</v>
      </c>
      <c r="D541" s="120" t="s">
        <v>581</v>
      </c>
      <c r="E541" s="108">
        <f t="shared" si="147"/>
        <v>490</v>
      </c>
      <c r="F541" s="109">
        <v>1380</v>
      </c>
      <c r="G541" s="144">
        <v>205576</v>
      </c>
      <c r="H541" s="145">
        <v>580</v>
      </c>
      <c r="I541" s="165" t="s">
        <v>1538</v>
      </c>
      <c r="J541" s="158" t="s">
        <v>1606</v>
      </c>
      <c r="K541" s="112" t="s">
        <v>331</v>
      </c>
      <c r="L541" s="112" t="s">
        <v>22</v>
      </c>
      <c r="M541" s="112" t="s">
        <v>764</v>
      </c>
      <c r="N541" s="112" t="s">
        <v>52</v>
      </c>
      <c r="O541" s="112" t="s">
        <v>8</v>
      </c>
      <c r="P541" s="112" t="s">
        <v>8</v>
      </c>
      <c r="Q541" s="112" t="s">
        <v>437</v>
      </c>
      <c r="R541" s="113">
        <f t="shared" si="145"/>
        <v>92715.819195046424</v>
      </c>
      <c r="S541" s="114">
        <v>92715.819195046424</v>
      </c>
      <c r="T541" s="115"/>
      <c r="U541" s="115"/>
      <c r="V541" s="116" t="s">
        <v>183</v>
      </c>
      <c r="W541" s="117">
        <v>240</v>
      </c>
      <c r="X541" s="297">
        <f t="shared" si="146"/>
        <v>118</v>
      </c>
      <c r="Y541" s="297">
        <v>51</v>
      </c>
      <c r="Z541" s="298">
        <v>67</v>
      </c>
    </row>
    <row r="542" spans="3:26" s="121" customFormat="1" ht="51.75" customHeight="1" x14ac:dyDescent="0.25">
      <c r="C542" s="121">
        <v>1</v>
      </c>
      <c r="D542" s="120" t="s">
        <v>581</v>
      </c>
      <c r="E542" s="108">
        <f t="shared" si="147"/>
        <v>491</v>
      </c>
      <c r="F542" s="109">
        <v>1381</v>
      </c>
      <c r="G542" s="144">
        <v>205716</v>
      </c>
      <c r="H542" s="145">
        <v>585</v>
      </c>
      <c r="I542" s="165" t="s">
        <v>1446</v>
      </c>
      <c r="J542" s="158" t="s">
        <v>1606</v>
      </c>
      <c r="K542" s="112" t="s">
        <v>331</v>
      </c>
      <c r="L542" s="112" t="s">
        <v>22</v>
      </c>
      <c r="M542" s="112" t="s">
        <v>765</v>
      </c>
      <c r="N542" s="112" t="s">
        <v>7</v>
      </c>
      <c r="O542" s="112" t="s">
        <v>8</v>
      </c>
      <c r="P542" s="112" t="s">
        <v>8</v>
      </c>
      <c r="Q542" s="112" t="s">
        <v>779</v>
      </c>
      <c r="R542" s="113">
        <f t="shared" si="145"/>
        <v>123621.09226006191</v>
      </c>
      <c r="S542" s="114">
        <v>123621.09226006191</v>
      </c>
      <c r="T542" s="115"/>
      <c r="U542" s="115"/>
      <c r="V542" s="116" t="s">
        <v>183</v>
      </c>
      <c r="W542" s="117">
        <v>320</v>
      </c>
      <c r="X542" s="297">
        <f t="shared" si="146"/>
        <v>333</v>
      </c>
      <c r="Y542" s="297">
        <v>175</v>
      </c>
      <c r="Z542" s="298">
        <v>158</v>
      </c>
    </row>
    <row r="543" spans="3:26" s="121" customFormat="1" ht="51.75" customHeight="1" x14ac:dyDescent="0.25">
      <c r="C543" s="121">
        <v>1</v>
      </c>
      <c r="D543" s="120" t="s">
        <v>581</v>
      </c>
      <c r="E543" s="108">
        <f t="shared" si="147"/>
        <v>492</v>
      </c>
      <c r="F543" s="109">
        <v>1382</v>
      </c>
      <c r="G543" s="144">
        <v>205832</v>
      </c>
      <c r="H543" s="145">
        <v>587</v>
      </c>
      <c r="I543" s="165" t="s">
        <v>1458</v>
      </c>
      <c r="J543" s="158" t="s">
        <v>1606</v>
      </c>
      <c r="K543" s="112" t="s">
        <v>331</v>
      </c>
      <c r="L543" s="112" t="s">
        <v>22</v>
      </c>
      <c r="M543" s="112" t="s">
        <v>710</v>
      </c>
      <c r="N543" s="112" t="s">
        <v>7</v>
      </c>
      <c r="O543" s="112" t="s">
        <v>11</v>
      </c>
      <c r="P543" s="112" t="s">
        <v>8</v>
      </c>
      <c r="Q543" s="112" t="s">
        <v>780</v>
      </c>
      <c r="R543" s="113">
        <f t="shared" si="145"/>
        <v>92715.819195046424</v>
      </c>
      <c r="S543" s="114">
        <v>92715.819195046424</v>
      </c>
      <c r="T543" s="115"/>
      <c r="U543" s="115"/>
      <c r="V543" s="116" t="s">
        <v>183</v>
      </c>
      <c r="W543" s="117">
        <v>240</v>
      </c>
      <c r="X543" s="297">
        <f t="shared" si="146"/>
        <v>133</v>
      </c>
      <c r="Y543" s="297">
        <v>59</v>
      </c>
      <c r="Z543" s="298">
        <v>74</v>
      </c>
    </row>
    <row r="544" spans="3:26" s="121" customFormat="1" ht="51.75" customHeight="1" x14ac:dyDescent="0.25">
      <c r="C544" s="121">
        <v>1</v>
      </c>
      <c r="D544" s="120" t="s">
        <v>581</v>
      </c>
      <c r="E544" s="108">
        <f t="shared" si="147"/>
        <v>493</v>
      </c>
      <c r="F544" s="109">
        <v>1383</v>
      </c>
      <c r="G544" s="144">
        <v>205305</v>
      </c>
      <c r="H544" s="145">
        <v>574</v>
      </c>
      <c r="I544" s="165" t="s">
        <v>1590</v>
      </c>
      <c r="J544" s="158" t="s">
        <v>1606</v>
      </c>
      <c r="K544" s="112" t="s">
        <v>331</v>
      </c>
      <c r="L544" s="112" t="s">
        <v>22</v>
      </c>
      <c r="M544" s="112" t="s">
        <v>710</v>
      </c>
      <c r="N544" s="112" t="s">
        <v>52</v>
      </c>
      <c r="O544" s="112" t="s">
        <v>8</v>
      </c>
      <c r="P544" s="112" t="s">
        <v>8</v>
      </c>
      <c r="Q544" s="112" t="s">
        <v>205</v>
      </c>
      <c r="R544" s="113">
        <f t="shared" si="145"/>
        <v>115894.77399380803</v>
      </c>
      <c r="S544" s="114">
        <v>115894.77399380803</v>
      </c>
      <c r="T544" s="115"/>
      <c r="U544" s="115"/>
      <c r="V544" s="116" t="s">
        <v>183</v>
      </c>
      <c r="W544" s="117">
        <v>300</v>
      </c>
      <c r="X544" s="297">
        <f t="shared" si="146"/>
        <v>183</v>
      </c>
      <c r="Y544" s="297">
        <v>98</v>
      </c>
      <c r="Z544" s="298">
        <v>85</v>
      </c>
    </row>
    <row r="545" spans="3:26" s="121" customFormat="1" ht="51.75" customHeight="1" x14ac:dyDescent="0.25">
      <c r="C545" s="121">
        <v>1</v>
      </c>
      <c r="D545" s="120" t="s">
        <v>581</v>
      </c>
      <c r="E545" s="108">
        <f t="shared" si="147"/>
        <v>494</v>
      </c>
      <c r="F545" s="109">
        <v>1384</v>
      </c>
      <c r="G545" s="144">
        <v>205556</v>
      </c>
      <c r="H545" s="145">
        <v>579</v>
      </c>
      <c r="I545" s="165" t="s">
        <v>1536</v>
      </c>
      <c r="J545" s="158" t="s">
        <v>1606</v>
      </c>
      <c r="K545" s="112" t="s">
        <v>331</v>
      </c>
      <c r="L545" s="112" t="s">
        <v>22</v>
      </c>
      <c r="M545" s="112" t="s">
        <v>709</v>
      </c>
      <c r="N545" s="112" t="s">
        <v>7</v>
      </c>
      <c r="O545" s="112" t="s">
        <v>8</v>
      </c>
      <c r="P545" s="112" t="s">
        <v>8</v>
      </c>
      <c r="Q545" s="112" t="s">
        <v>37</v>
      </c>
      <c r="R545" s="113">
        <f t="shared" si="145"/>
        <v>135210.5696594427</v>
      </c>
      <c r="S545" s="114">
        <v>135210.5696594427</v>
      </c>
      <c r="T545" s="115"/>
      <c r="U545" s="115"/>
      <c r="V545" s="116" t="s">
        <v>183</v>
      </c>
      <c r="W545" s="117">
        <v>350</v>
      </c>
      <c r="X545" s="297">
        <f t="shared" si="146"/>
        <v>761</v>
      </c>
      <c r="Y545" s="297">
        <v>351</v>
      </c>
      <c r="Z545" s="298">
        <v>410</v>
      </c>
    </row>
    <row r="546" spans="3:26" s="121" customFormat="1" ht="51.75" customHeight="1" x14ac:dyDescent="0.25">
      <c r="C546" s="121">
        <v>1</v>
      </c>
      <c r="D546" s="120" t="s">
        <v>581</v>
      </c>
      <c r="E546" s="108">
        <f t="shared" si="147"/>
        <v>495</v>
      </c>
      <c r="F546" s="109">
        <v>1385</v>
      </c>
      <c r="G546" s="144">
        <v>205658</v>
      </c>
      <c r="H546" s="145">
        <v>583</v>
      </c>
      <c r="I546" s="165" t="s">
        <v>1541</v>
      </c>
      <c r="J546" s="158" t="s">
        <v>1606</v>
      </c>
      <c r="K546" s="112" t="s">
        <v>331</v>
      </c>
      <c r="L546" s="112" t="s">
        <v>22</v>
      </c>
      <c r="M546" s="112" t="s">
        <v>766</v>
      </c>
      <c r="N546" s="112" t="s">
        <v>18</v>
      </c>
      <c r="O546" s="112" t="s">
        <v>8</v>
      </c>
      <c r="P546" s="112" t="s">
        <v>8</v>
      </c>
      <c r="Q546" s="112" t="s">
        <v>37</v>
      </c>
      <c r="R546" s="113">
        <f t="shared" si="145"/>
        <v>108168.45572755417</v>
      </c>
      <c r="S546" s="114">
        <v>108168.45572755417</v>
      </c>
      <c r="T546" s="115"/>
      <c r="U546" s="115"/>
      <c r="V546" s="116" t="s">
        <v>183</v>
      </c>
      <c r="W546" s="117">
        <v>280</v>
      </c>
      <c r="X546" s="297">
        <f t="shared" si="146"/>
        <v>740</v>
      </c>
      <c r="Y546" s="297">
        <v>351</v>
      </c>
      <c r="Z546" s="298">
        <v>389</v>
      </c>
    </row>
    <row r="547" spans="3:26" s="121" customFormat="1" ht="51.75" customHeight="1" x14ac:dyDescent="0.25">
      <c r="C547" s="121">
        <v>1</v>
      </c>
      <c r="D547" s="120" t="s">
        <v>581</v>
      </c>
      <c r="E547" s="108">
        <f t="shared" si="147"/>
        <v>496</v>
      </c>
      <c r="F547" s="109">
        <v>1386</v>
      </c>
      <c r="G547" s="110">
        <v>206283</v>
      </c>
      <c r="H547" s="111">
        <v>590</v>
      </c>
      <c r="I547" s="158" t="s">
        <v>1499</v>
      </c>
      <c r="J547" s="158" t="s">
        <v>1606</v>
      </c>
      <c r="K547" s="112" t="s">
        <v>331</v>
      </c>
      <c r="L547" s="112" t="s">
        <v>22</v>
      </c>
      <c r="M547" s="112" t="s">
        <v>718</v>
      </c>
      <c r="N547" s="112" t="s">
        <v>34</v>
      </c>
      <c r="O547" s="112" t="s">
        <v>8</v>
      </c>
      <c r="P547" s="112" t="s">
        <v>8</v>
      </c>
      <c r="Q547" s="112" t="s">
        <v>807</v>
      </c>
      <c r="R547" s="113">
        <f t="shared" si="145"/>
        <v>69536.864396284815</v>
      </c>
      <c r="S547" s="114">
        <v>69536.864396284815</v>
      </c>
      <c r="T547" s="115"/>
      <c r="U547" s="115"/>
      <c r="V547" s="116" t="s">
        <v>183</v>
      </c>
      <c r="W547" s="117">
        <v>180</v>
      </c>
      <c r="X547" s="297">
        <f t="shared" si="146"/>
        <v>65</v>
      </c>
      <c r="Y547" s="297">
        <v>28</v>
      </c>
      <c r="Z547" s="298">
        <v>37</v>
      </c>
    </row>
    <row r="548" spans="3:26" s="121" customFormat="1" ht="51.75" customHeight="1" x14ac:dyDescent="0.25">
      <c r="C548" s="121">
        <v>1</v>
      </c>
      <c r="D548" s="120" t="s">
        <v>581</v>
      </c>
      <c r="E548" s="108">
        <f t="shared" si="147"/>
        <v>497</v>
      </c>
      <c r="F548" s="109">
        <v>1387</v>
      </c>
      <c r="G548" s="110">
        <v>206316</v>
      </c>
      <c r="H548" s="111">
        <v>591</v>
      </c>
      <c r="I548" s="158" t="s">
        <v>1500</v>
      </c>
      <c r="J548" s="158" t="s">
        <v>1606</v>
      </c>
      <c r="K548" s="112" t="s">
        <v>331</v>
      </c>
      <c r="L548" s="112" t="s">
        <v>22</v>
      </c>
      <c r="M548" s="112" t="s">
        <v>767</v>
      </c>
      <c r="N548" s="112" t="s">
        <v>29</v>
      </c>
      <c r="O548" s="112" t="s">
        <v>8</v>
      </c>
      <c r="P548" s="112" t="s">
        <v>8</v>
      </c>
      <c r="Q548" s="112" t="s">
        <v>808</v>
      </c>
      <c r="R548" s="113">
        <f t="shared" si="145"/>
        <v>69536.864396284815</v>
      </c>
      <c r="S548" s="114">
        <v>69536.864396284815</v>
      </c>
      <c r="T548" s="115"/>
      <c r="U548" s="115"/>
      <c r="V548" s="116" t="s">
        <v>183</v>
      </c>
      <c r="W548" s="117">
        <v>180</v>
      </c>
      <c r="X548" s="297">
        <f t="shared" si="146"/>
        <v>68</v>
      </c>
      <c r="Y548" s="297">
        <v>37</v>
      </c>
      <c r="Z548" s="298">
        <v>31</v>
      </c>
    </row>
    <row r="549" spans="3:26" s="121" customFormat="1" ht="51.75" customHeight="1" x14ac:dyDescent="0.25">
      <c r="C549" s="121">
        <v>1</v>
      </c>
      <c r="D549" s="120" t="s">
        <v>581</v>
      </c>
      <c r="E549" s="108">
        <f t="shared" si="147"/>
        <v>498</v>
      </c>
      <c r="F549" s="109">
        <v>1388</v>
      </c>
      <c r="G549" s="140">
        <v>205407</v>
      </c>
      <c r="H549" s="141">
        <v>576</v>
      </c>
      <c r="I549" s="163" t="s">
        <v>1602</v>
      </c>
      <c r="J549" s="158" t="s">
        <v>1606</v>
      </c>
      <c r="K549" s="112" t="s">
        <v>331</v>
      </c>
      <c r="L549" s="112" t="s">
        <v>22</v>
      </c>
      <c r="M549" s="112" t="s">
        <v>762</v>
      </c>
      <c r="N549" s="112" t="s">
        <v>52</v>
      </c>
      <c r="O549" s="112" t="s">
        <v>11</v>
      </c>
      <c r="P549" s="112" t="s">
        <v>810</v>
      </c>
      <c r="Q549" s="112" t="s">
        <v>90</v>
      </c>
      <c r="R549" s="113">
        <f t="shared" si="145"/>
        <v>77263.182662538689</v>
      </c>
      <c r="S549" s="114">
        <v>77263.182662538689</v>
      </c>
      <c r="T549" s="115"/>
      <c r="U549" s="115"/>
      <c r="V549" s="116" t="s">
        <v>183</v>
      </c>
      <c r="W549" s="117">
        <v>200</v>
      </c>
      <c r="X549" s="297">
        <f t="shared" si="146"/>
        <v>167</v>
      </c>
      <c r="Y549" s="297">
        <v>79</v>
      </c>
      <c r="Z549" s="298">
        <v>88</v>
      </c>
    </row>
    <row r="550" spans="3:26" s="121" customFormat="1" ht="51.75" customHeight="1" x14ac:dyDescent="0.25">
      <c r="C550" s="121">
        <v>1</v>
      </c>
      <c r="D550" s="120" t="s">
        <v>581</v>
      </c>
      <c r="E550" s="108">
        <f t="shared" si="147"/>
        <v>499</v>
      </c>
      <c r="F550" s="109">
        <v>1389</v>
      </c>
      <c r="G550" s="110">
        <v>206348</v>
      </c>
      <c r="H550" s="111">
        <v>593</v>
      </c>
      <c r="I550" s="158" t="s">
        <v>1504</v>
      </c>
      <c r="J550" s="158" t="s">
        <v>1606</v>
      </c>
      <c r="K550" s="112" t="s">
        <v>331</v>
      </c>
      <c r="L550" s="112" t="s">
        <v>22</v>
      </c>
      <c r="M550" s="112" t="s">
        <v>758</v>
      </c>
      <c r="N550" s="112" t="s">
        <v>13</v>
      </c>
      <c r="O550" s="112" t="s">
        <v>8</v>
      </c>
      <c r="P550" s="112" t="s">
        <v>8</v>
      </c>
      <c r="Q550" s="112" t="s">
        <v>781</v>
      </c>
      <c r="R550" s="113">
        <f t="shared" si="145"/>
        <v>46357.909597523212</v>
      </c>
      <c r="S550" s="114">
        <v>46357.909597523212</v>
      </c>
      <c r="T550" s="115"/>
      <c r="U550" s="115"/>
      <c r="V550" s="116" t="s">
        <v>183</v>
      </c>
      <c r="W550" s="117">
        <v>120</v>
      </c>
      <c r="X550" s="297">
        <f t="shared" si="146"/>
        <v>80</v>
      </c>
      <c r="Y550" s="297">
        <v>45</v>
      </c>
      <c r="Z550" s="298">
        <v>35</v>
      </c>
    </row>
    <row r="551" spans="3:26" s="121" customFormat="1" ht="51.75" customHeight="1" x14ac:dyDescent="0.25">
      <c r="C551" s="121">
        <v>1</v>
      </c>
      <c r="D551" s="120" t="s">
        <v>581</v>
      </c>
      <c r="E551" s="108">
        <f t="shared" si="147"/>
        <v>500</v>
      </c>
      <c r="F551" s="109">
        <v>1390</v>
      </c>
      <c r="G551" s="110">
        <v>206356</v>
      </c>
      <c r="H551" s="111">
        <v>594</v>
      </c>
      <c r="I551" s="158" t="s">
        <v>1505</v>
      </c>
      <c r="J551" s="158" t="s">
        <v>1606</v>
      </c>
      <c r="K551" s="112" t="s">
        <v>331</v>
      </c>
      <c r="L551" s="112" t="s">
        <v>22</v>
      </c>
      <c r="M551" s="112" t="s">
        <v>768</v>
      </c>
      <c r="N551" s="112" t="s">
        <v>7</v>
      </c>
      <c r="O551" s="112" t="s">
        <v>8</v>
      </c>
      <c r="P551" s="112" t="s">
        <v>8</v>
      </c>
      <c r="Q551" s="112" t="s">
        <v>86</v>
      </c>
      <c r="R551" s="113">
        <f t="shared" si="145"/>
        <v>193157.95665634674</v>
      </c>
      <c r="S551" s="114">
        <v>193157.95665634674</v>
      </c>
      <c r="T551" s="115"/>
      <c r="U551" s="115"/>
      <c r="V551" s="116" t="s">
        <v>183</v>
      </c>
      <c r="W551" s="117">
        <v>500</v>
      </c>
      <c r="X551" s="297">
        <f t="shared" si="146"/>
        <v>550</v>
      </c>
      <c r="Y551" s="297">
        <v>264</v>
      </c>
      <c r="Z551" s="298">
        <v>286</v>
      </c>
    </row>
    <row r="552" spans="3:26" s="121" customFormat="1" ht="51.75" customHeight="1" x14ac:dyDescent="0.25">
      <c r="C552" s="121">
        <v>1</v>
      </c>
      <c r="D552" s="120" t="s">
        <v>581</v>
      </c>
      <c r="E552" s="108">
        <f t="shared" si="147"/>
        <v>501</v>
      </c>
      <c r="F552" s="109">
        <v>1391</v>
      </c>
      <c r="G552" s="110">
        <v>206523</v>
      </c>
      <c r="H552" s="111">
        <v>595</v>
      </c>
      <c r="I552" s="158" t="s">
        <v>1522</v>
      </c>
      <c r="J552" s="158" t="s">
        <v>1606</v>
      </c>
      <c r="K552" s="112" t="s">
        <v>331</v>
      </c>
      <c r="L552" s="112" t="s">
        <v>22</v>
      </c>
      <c r="M552" s="112" t="s">
        <v>758</v>
      </c>
      <c r="N552" s="112" t="s">
        <v>52</v>
      </c>
      <c r="O552" s="112" t="s">
        <v>8</v>
      </c>
      <c r="P552" s="112" t="s">
        <v>8</v>
      </c>
      <c r="Q552" s="112" t="s">
        <v>50</v>
      </c>
      <c r="R552" s="113">
        <f t="shared" si="145"/>
        <v>77263.182662538689</v>
      </c>
      <c r="S552" s="114">
        <v>77263.182662538689</v>
      </c>
      <c r="T552" s="115"/>
      <c r="U552" s="115"/>
      <c r="V552" s="116" t="s">
        <v>183</v>
      </c>
      <c r="W552" s="117">
        <v>200</v>
      </c>
      <c r="X552" s="297">
        <f t="shared" si="146"/>
        <v>121</v>
      </c>
      <c r="Y552" s="297">
        <v>62</v>
      </c>
      <c r="Z552" s="298">
        <v>59</v>
      </c>
    </row>
    <row r="553" spans="3:26" s="121" customFormat="1" ht="51.75" customHeight="1" x14ac:dyDescent="0.25">
      <c r="C553" s="121">
        <v>1</v>
      </c>
      <c r="D553" s="120" t="s">
        <v>581</v>
      </c>
      <c r="E553" s="108">
        <f t="shared" si="147"/>
        <v>502</v>
      </c>
      <c r="F553" s="109">
        <v>1392</v>
      </c>
      <c r="G553" s="110">
        <v>206532</v>
      </c>
      <c r="H553" s="111">
        <v>596</v>
      </c>
      <c r="I553" s="158" t="s">
        <v>1523</v>
      </c>
      <c r="J553" s="158" t="s">
        <v>1606</v>
      </c>
      <c r="K553" s="112" t="s">
        <v>331</v>
      </c>
      <c r="L553" s="112" t="s">
        <v>22</v>
      </c>
      <c r="M553" s="112" t="s">
        <v>769</v>
      </c>
      <c r="N553" s="112" t="s">
        <v>96</v>
      </c>
      <c r="O553" s="112" t="s">
        <v>11</v>
      </c>
      <c r="P553" s="112" t="s">
        <v>11</v>
      </c>
      <c r="Q553" s="112" t="s">
        <v>804</v>
      </c>
      <c r="R553" s="113">
        <f t="shared" si="145"/>
        <v>96578.978328173369</v>
      </c>
      <c r="S553" s="114">
        <v>96578.978328173369</v>
      </c>
      <c r="T553" s="115"/>
      <c r="U553" s="115"/>
      <c r="V553" s="116" t="s">
        <v>183</v>
      </c>
      <c r="W553" s="117">
        <v>250</v>
      </c>
      <c r="X553" s="297">
        <f t="shared" si="146"/>
        <v>41</v>
      </c>
      <c r="Y553" s="297">
        <v>24</v>
      </c>
      <c r="Z553" s="298">
        <v>17</v>
      </c>
    </row>
    <row r="554" spans="3:26" s="121" customFormat="1" ht="51.75" customHeight="1" x14ac:dyDescent="0.25">
      <c r="C554" s="121">
        <v>1</v>
      </c>
      <c r="D554" s="120" t="s">
        <v>581</v>
      </c>
      <c r="E554" s="108">
        <f t="shared" si="147"/>
        <v>503</v>
      </c>
      <c r="F554" s="109">
        <v>1393</v>
      </c>
      <c r="G554" s="110">
        <v>206583</v>
      </c>
      <c r="H554" s="111">
        <v>597</v>
      </c>
      <c r="I554" s="158" t="s">
        <v>1524</v>
      </c>
      <c r="J554" s="158" t="s">
        <v>1606</v>
      </c>
      <c r="K554" s="112" t="s">
        <v>331</v>
      </c>
      <c r="L554" s="112" t="s">
        <v>22</v>
      </c>
      <c r="M554" s="112" t="s">
        <v>709</v>
      </c>
      <c r="N554" s="112" t="s">
        <v>7</v>
      </c>
      <c r="O554" s="112" t="s">
        <v>8</v>
      </c>
      <c r="P554" s="112" t="s">
        <v>8</v>
      </c>
      <c r="Q554" s="112" t="s">
        <v>43</v>
      </c>
      <c r="R554" s="113">
        <f t="shared" si="145"/>
        <v>108168.45572755417</v>
      </c>
      <c r="S554" s="114">
        <v>108168.45572755417</v>
      </c>
      <c r="T554" s="115"/>
      <c r="U554" s="115"/>
      <c r="V554" s="116" t="s">
        <v>183</v>
      </c>
      <c r="W554" s="117">
        <v>280</v>
      </c>
      <c r="X554" s="297">
        <f t="shared" si="146"/>
        <v>76</v>
      </c>
      <c r="Y554" s="297">
        <v>34</v>
      </c>
      <c r="Z554" s="298">
        <v>42</v>
      </c>
    </row>
    <row r="555" spans="3:26" s="121" customFormat="1" ht="51.75" customHeight="1" x14ac:dyDescent="0.25">
      <c r="C555" s="121">
        <v>1</v>
      </c>
      <c r="D555" s="120" t="s">
        <v>581</v>
      </c>
      <c r="E555" s="108">
        <f t="shared" si="147"/>
        <v>504</v>
      </c>
      <c r="F555" s="109">
        <v>1394</v>
      </c>
      <c r="G555" s="110">
        <v>206604</v>
      </c>
      <c r="H555" s="111">
        <v>598</v>
      </c>
      <c r="I555" s="158" t="s">
        <v>1531</v>
      </c>
      <c r="J555" s="158" t="s">
        <v>1606</v>
      </c>
      <c r="K555" s="112" t="s">
        <v>331</v>
      </c>
      <c r="L555" s="112" t="s">
        <v>22</v>
      </c>
      <c r="M555" s="112" t="s">
        <v>709</v>
      </c>
      <c r="N555" s="112" t="s">
        <v>18</v>
      </c>
      <c r="O555" s="112" t="s">
        <v>8</v>
      </c>
      <c r="P555" s="112" t="s">
        <v>8</v>
      </c>
      <c r="Q555" s="112" t="s">
        <v>67</v>
      </c>
      <c r="R555" s="113">
        <f t="shared" si="145"/>
        <v>92715.819195046424</v>
      </c>
      <c r="S555" s="114">
        <v>92715.819195046424</v>
      </c>
      <c r="T555" s="115"/>
      <c r="U555" s="115"/>
      <c r="V555" s="116" t="s">
        <v>183</v>
      </c>
      <c r="W555" s="117">
        <v>240</v>
      </c>
      <c r="X555" s="297">
        <f t="shared" si="146"/>
        <v>46</v>
      </c>
      <c r="Y555" s="297">
        <v>21</v>
      </c>
      <c r="Z555" s="298">
        <v>25</v>
      </c>
    </row>
    <row r="556" spans="3:26" s="121" customFormat="1" ht="9" customHeight="1" x14ac:dyDescent="0.25">
      <c r="D556" s="120"/>
      <c r="E556" s="108"/>
      <c r="F556" s="109"/>
      <c r="G556" s="110"/>
      <c r="H556" s="111"/>
      <c r="I556" s="158"/>
      <c r="J556" s="158"/>
      <c r="K556" s="112"/>
      <c r="L556" s="112"/>
      <c r="M556" s="112"/>
      <c r="N556" s="112"/>
      <c r="O556" s="112"/>
      <c r="P556" s="112"/>
      <c r="Q556" s="112"/>
      <c r="R556" s="113"/>
      <c r="S556" s="114"/>
      <c r="T556" s="115"/>
      <c r="U556" s="115"/>
      <c r="V556" s="116"/>
      <c r="W556" s="117"/>
      <c r="X556" s="297"/>
      <c r="Y556" s="297"/>
      <c r="Z556" s="298"/>
    </row>
    <row r="557" spans="3:26" s="121" customFormat="1" ht="48.75" customHeight="1" x14ac:dyDescent="0.25">
      <c r="D557" s="120"/>
      <c r="E557" s="127"/>
      <c r="F557" s="128"/>
      <c r="G557" s="110"/>
      <c r="H557" s="111"/>
      <c r="I557" s="158"/>
      <c r="J557" s="158"/>
      <c r="K557" s="147"/>
      <c r="L557" s="147" t="s">
        <v>92</v>
      </c>
      <c r="M557" s="128"/>
      <c r="N557" s="128"/>
      <c r="O557" s="128"/>
      <c r="P557" s="130"/>
      <c r="Q557" s="130"/>
      <c r="R557" s="131">
        <f>SUM(R558:R677)</f>
        <v>42656943.154379994</v>
      </c>
      <c r="S557" s="131">
        <f>SUM(S558:S677)</f>
        <v>41656943.154380001</v>
      </c>
      <c r="T557" s="131">
        <f t="shared" ref="T557:U557" si="148">SUM(T558:T677)</f>
        <v>0</v>
      </c>
      <c r="U557" s="131">
        <f t="shared" si="148"/>
        <v>1000000</v>
      </c>
      <c r="V557" s="148"/>
      <c r="W557" s="149"/>
      <c r="X557" s="319"/>
      <c r="Y557" s="319"/>
      <c r="Z557" s="320"/>
    </row>
    <row r="558" spans="3:26" s="121" customFormat="1" ht="85.5" customHeight="1" x14ac:dyDescent="0.25">
      <c r="C558" s="121">
        <v>1</v>
      </c>
      <c r="D558" s="120" t="s">
        <v>6</v>
      </c>
      <c r="E558" s="108">
        <f>E555+1</f>
        <v>505</v>
      </c>
      <c r="F558" s="109">
        <v>1073</v>
      </c>
      <c r="G558" s="110">
        <v>174168</v>
      </c>
      <c r="H558" s="111">
        <v>413</v>
      </c>
      <c r="I558" s="158" t="s">
        <v>1619</v>
      </c>
      <c r="J558" s="158" t="s">
        <v>1606</v>
      </c>
      <c r="K558" s="112" t="s">
        <v>331</v>
      </c>
      <c r="L558" s="112" t="s">
        <v>92</v>
      </c>
      <c r="M558" s="112" t="s">
        <v>598</v>
      </c>
      <c r="N558" s="112" t="s">
        <v>57</v>
      </c>
      <c r="O558" s="112" t="s">
        <v>8</v>
      </c>
      <c r="P558" s="112" t="s">
        <v>8</v>
      </c>
      <c r="Q558" s="112" t="s">
        <v>448</v>
      </c>
      <c r="R558" s="113">
        <f>S558+T558+U558</f>
        <v>1214171.6399999999</v>
      </c>
      <c r="S558" s="114">
        <v>1214171.6399999999</v>
      </c>
      <c r="T558" s="115"/>
      <c r="U558" s="115"/>
      <c r="V558" s="116" t="s">
        <v>183</v>
      </c>
      <c r="W558" s="117">
        <v>3137</v>
      </c>
      <c r="X558" s="121">
        <f>Y558+Z558</f>
        <v>6469</v>
      </c>
      <c r="Y558" s="297">
        <v>3510</v>
      </c>
      <c r="Z558" s="298">
        <v>2959</v>
      </c>
    </row>
    <row r="559" spans="3:26" s="121" customFormat="1" ht="85.5" customHeight="1" x14ac:dyDescent="0.25">
      <c r="C559" s="121">
        <v>1</v>
      </c>
      <c r="D559" s="120" t="s">
        <v>6</v>
      </c>
      <c r="E559" s="108">
        <f>E558+1</f>
        <v>506</v>
      </c>
      <c r="F559" s="109">
        <v>1111</v>
      </c>
      <c r="G559" s="110">
        <v>195902</v>
      </c>
      <c r="H559" s="111">
        <v>497</v>
      </c>
      <c r="I559" s="158" t="s">
        <v>1532</v>
      </c>
      <c r="J559" s="158" t="s">
        <v>1606</v>
      </c>
      <c r="K559" s="112" t="s">
        <v>331</v>
      </c>
      <c r="L559" s="112" t="s">
        <v>92</v>
      </c>
      <c r="M559" s="112" t="s">
        <v>650</v>
      </c>
      <c r="N559" s="112" t="s">
        <v>57</v>
      </c>
      <c r="O559" s="112" t="s">
        <v>11</v>
      </c>
      <c r="P559" s="112" t="s">
        <v>11</v>
      </c>
      <c r="Q559" s="112" t="s">
        <v>186</v>
      </c>
      <c r="R559" s="113">
        <f t="shared" ref="R559:R562" si="149">S559+T559+U559</f>
        <v>6701071.5599999996</v>
      </c>
      <c r="S559" s="114">
        <v>6701071.5599999996</v>
      </c>
      <c r="T559" s="115"/>
      <c r="U559" s="115"/>
      <c r="V559" s="116" t="s">
        <v>183</v>
      </c>
      <c r="W559" s="117">
        <v>1534</v>
      </c>
      <c r="X559" s="121">
        <f t="shared" ref="X559:X622" si="150">Y559+Z559</f>
        <v>4553</v>
      </c>
      <c r="Y559" s="297">
        <v>1621</v>
      </c>
      <c r="Z559" s="298">
        <v>2932</v>
      </c>
    </row>
    <row r="560" spans="3:26" s="121" customFormat="1" ht="85.5" customHeight="1" x14ac:dyDescent="0.25">
      <c r="C560" s="121">
        <v>1</v>
      </c>
      <c r="D560" s="120" t="s">
        <v>6</v>
      </c>
      <c r="E560" s="108">
        <f t="shared" ref="E560:E562" si="151">E559+1</f>
        <v>507</v>
      </c>
      <c r="F560" s="109">
        <v>1112</v>
      </c>
      <c r="G560" s="110">
        <v>189948</v>
      </c>
      <c r="H560" s="111">
        <v>468</v>
      </c>
      <c r="I560" s="158" t="s">
        <v>1526</v>
      </c>
      <c r="J560" s="158" t="s">
        <v>1606</v>
      </c>
      <c r="K560" s="112" t="s">
        <v>331</v>
      </c>
      <c r="L560" s="112" t="s">
        <v>92</v>
      </c>
      <c r="M560" s="112" t="s">
        <v>651</v>
      </c>
      <c r="N560" s="112" t="s">
        <v>24</v>
      </c>
      <c r="O560" s="112" t="s">
        <v>11</v>
      </c>
      <c r="P560" s="112" t="s">
        <v>11</v>
      </c>
      <c r="Q560" s="112" t="s">
        <v>186</v>
      </c>
      <c r="R560" s="113">
        <f t="shared" si="149"/>
        <v>6157546.4900000002</v>
      </c>
      <c r="S560" s="114">
        <v>5157546.49</v>
      </c>
      <c r="T560" s="115"/>
      <c r="U560" s="114">
        <v>1000000</v>
      </c>
      <c r="V560" s="116" t="s">
        <v>183</v>
      </c>
      <c r="W560" s="117">
        <v>1096</v>
      </c>
      <c r="X560" s="121">
        <f t="shared" si="150"/>
        <v>1919</v>
      </c>
      <c r="Y560" s="297">
        <v>1199</v>
      </c>
      <c r="Z560" s="298">
        <v>720</v>
      </c>
    </row>
    <row r="561" spans="3:28" s="121" customFormat="1" ht="85.5" customHeight="1" x14ac:dyDescent="0.25">
      <c r="C561" s="121">
        <v>1</v>
      </c>
      <c r="D561" s="120" t="s">
        <v>6</v>
      </c>
      <c r="E561" s="108">
        <f t="shared" si="151"/>
        <v>508</v>
      </c>
      <c r="F561" s="109">
        <v>1113</v>
      </c>
      <c r="G561" s="110">
        <v>195791</v>
      </c>
      <c r="H561" s="111"/>
      <c r="I561" s="158" t="s">
        <v>1517</v>
      </c>
      <c r="J561" s="158" t="s">
        <v>1606</v>
      </c>
      <c r="K561" s="112" t="s">
        <v>331</v>
      </c>
      <c r="L561" s="112" t="s">
        <v>92</v>
      </c>
      <c r="M561" s="112" t="s">
        <v>652</v>
      </c>
      <c r="N561" s="112" t="s">
        <v>111</v>
      </c>
      <c r="O561" s="112" t="s">
        <v>8</v>
      </c>
      <c r="P561" s="112" t="s">
        <v>11</v>
      </c>
      <c r="Q561" s="112" t="s">
        <v>186</v>
      </c>
      <c r="R561" s="113">
        <f t="shared" si="149"/>
        <v>4066426.36</v>
      </c>
      <c r="S561" s="114">
        <v>4066426.36</v>
      </c>
      <c r="T561" s="115"/>
      <c r="U561" s="115"/>
      <c r="V561" s="116" t="s">
        <v>183</v>
      </c>
      <c r="W561" s="117">
        <v>922</v>
      </c>
      <c r="X561" s="121">
        <f t="shared" si="150"/>
        <v>1830</v>
      </c>
      <c r="Y561" s="297">
        <v>1071</v>
      </c>
      <c r="Z561" s="298">
        <v>759</v>
      </c>
    </row>
    <row r="562" spans="3:28" s="121" customFormat="1" ht="85.5" customHeight="1" x14ac:dyDescent="0.25">
      <c r="C562" s="121">
        <v>1</v>
      </c>
      <c r="D562" s="120" t="s">
        <v>6</v>
      </c>
      <c r="E562" s="108">
        <f t="shared" si="151"/>
        <v>509</v>
      </c>
      <c r="F562" s="109">
        <v>1114</v>
      </c>
      <c r="G562" s="110">
        <v>191788</v>
      </c>
      <c r="H562" s="111">
        <v>475</v>
      </c>
      <c r="I562" s="158" t="s">
        <v>1487</v>
      </c>
      <c r="J562" s="158" t="s">
        <v>1606</v>
      </c>
      <c r="K562" s="112" t="s">
        <v>331</v>
      </c>
      <c r="L562" s="112" t="s">
        <v>92</v>
      </c>
      <c r="M562" s="112" t="s">
        <v>653</v>
      </c>
      <c r="N562" s="112" t="s">
        <v>57</v>
      </c>
      <c r="O562" s="112" t="s">
        <v>8</v>
      </c>
      <c r="P562" s="112" t="s">
        <v>11</v>
      </c>
      <c r="Q562" s="112" t="s">
        <v>186</v>
      </c>
      <c r="R562" s="113">
        <f t="shared" si="149"/>
        <v>4517727.7300000004</v>
      </c>
      <c r="S562" s="114">
        <v>4517727.7300000004</v>
      </c>
      <c r="T562" s="115"/>
      <c r="U562" s="115"/>
      <c r="V562" s="116" t="s">
        <v>183</v>
      </c>
      <c r="W562" s="117">
        <v>1328</v>
      </c>
      <c r="X562" s="121">
        <f t="shared" si="150"/>
        <v>3019</v>
      </c>
      <c r="Y562" s="297">
        <v>1332</v>
      </c>
      <c r="Z562" s="298">
        <v>1687</v>
      </c>
    </row>
    <row r="563" spans="3:28" s="121" customFormat="1" ht="13.5" customHeight="1" x14ac:dyDescent="0.25">
      <c r="D563" s="120"/>
      <c r="E563" s="108"/>
      <c r="F563" s="109"/>
      <c r="G563" s="110"/>
      <c r="H563" s="111"/>
      <c r="I563" s="158"/>
      <c r="J563" s="158"/>
      <c r="K563" s="112"/>
      <c r="L563" s="112"/>
      <c r="M563" s="112"/>
      <c r="N563" s="112"/>
      <c r="O563" s="112"/>
      <c r="P563" s="112"/>
      <c r="Q563" s="112"/>
      <c r="R563" s="113"/>
      <c r="S563" s="114"/>
      <c r="T563" s="115"/>
      <c r="U563" s="115"/>
      <c r="V563" s="116"/>
      <c r="Z563" s="329"/>
    </row>
    <row r="564" spans="3:28" s="121" customFormat="1" ht="72.75" customHeight="1" x14ac:dyDescent="0.25">
      <c r="C564" s="121">
        <v>1</v>
      </c>
      <c r="D564" s="120" t="s">
        <v>182</v>
      </c>
      <c r="E564" s="108">
        <f>E562+1</f>
        <v>510</v>
      </c>
      <c r="F564" s="109">
        <v>1115</v>
      </c>
      <c r="G564" s="110">
        <v>254109</v>
      </c>
      <c r="H564" s="111"/>
      <c r="I564" s="158" t="s">
        <v>1765</v>
      </c>
      <c r="J564" s="158" t="s">
        <v>1606</v>
      </c>
      <c r="K564" s="112" t="s">
        <v>331</v>
      </c>
      <c r="L564" s="112" t="s">
        <v>92</v>
      </c>
      <c r="M564" s="112" t="s">
        <v>984</v>
      </c>
      <c r="N564" s="112" t="s">
        <v>25</v>
      </c>
      <c r="O564" s="112" t="s">
        <v>8</v>
      </c>
      <c r="P564" s="112" t="s">
        <v>11</v>
      </c>
      <c r="Q564" s="112" t="s">
        <v>601</v>
      </c>
      <c r="R564" s="113">
        <f t="shared" ref="R564:R597" si="152">S564+T564+U564</f>
        <v>529957.52</v>
      </c>
      <c r="S564" s="114">
        <v>529957.52</v>
      </c>
      <c r="T564" s="115"/>
      <c r="U564" s="115"/>
      <c r="V564" s="116" t="s">
        <v>183</v>
      </c>
      <c r="W564" s="117">
        <v>177</v>
      </c>
      <c r="X564" s="121">
        <f t="shared" si="150"/>
        <v>923</v>
      </c>
      <c r="Y564" s="297">
        <v>185</v>
      </c>
      <c r="Z564" s="298">
        <v>738</v>
      </c>
    </row>
    <row r="565" spans="3:28" s="121" customFormat="1" ht="72.75" customHeight="1" x14ac:dyDescent="0.25">
      <c r="C565" s="121">
        <v>1</v>
      </c>
      <c r="D565" s="120" t="s">
        <v>182</v>
      </c>
      <c r="E565" s="108">
        <f t="shared" ref="E565:E597" si="153">E564+1</f>
        <v>511</v>
      </c>
      <c r="F565" s="109">
        <v>387</v>
      </c>
      <c r="G565" s="110">
        <v>111422</v>
      </c>
      <c r="H565" s="111">
        <v>181</v>
      </c>
      <c r="I565" s="158" t="s">
        <v>1373</v>
      </c>
      <c r="J565" s="158" t="s">
        <v>1606</v>
      </c>
      <c r="K565" s="112" t="s">
        <v>331</v>
      </c>
      <c r="L565" s="112" t="s">
        <v>92</v>
      </c>
      <c r="M565" s="112" t="s">
        <v>985</v>
      </c>
      <c r="N565" s="112" t="s">
        <v>24</v>
      </c>
      <c r="O565" s="112" t="s">
        <v>11</v>
      </c>
      <c r="P565" s="112" t="s">
        <v>11</v>
      </c>
      <c r="Q565" s="112" t="s">
        <v>449</v>
      </c>
      <c r="R565" s="113">
        <f t="shared" si="152"/>
        <v>135624</v>
      </c>
      <c r="S565" s="114">
        <v>135624</v>
      </c>
      <c r="T565" s="115"/>
      <c r="U565" s="115"/>
      <c r="V565" s="116" t="s">
        <v>183</v>
      </c>
      <c r="W565" s="117">
        <v>934</v>
      </c>
      <c r="X565" s="121">
        <f t="shared" si="150"/>
        <v>1638</v>
      </c>
      <c r="Y565" s="297">
        <v>988</v>
      </c>
      <c r="Z565" s="298">
        <v>650</v>
      </c>
    </row>
    <row r="566" spans="3:28" s="121" customFormat="1" ht="72.75" customHeight="1" x14ac:dyDescent="0.25">
      <c r="C566" s="121">
        <v>1</v>
      </c>
      <c r="D566" s="120" t="s">
        <v>182</v>
      </c>
      <c r="E566" s="108">
        <f t="shared" si="153"/>
        <v>512</v>
      </c>
      <c r="F566" s="109">
        <v>388</v>
      </c>
      <c r="G566" s="110">
        <v>253645</v>
      </c>
      <c r="H566" s="111"/>
      <c r="I566" s="158" t="s">
        <v>1734</v>
      </c>
      <c r="J566" s="158" t="s">
        <v>1606</v>
      </c>
      <c r="K566" s="112" t="s">
        <v>331</v>
      </c>
      <c r="L566" s="112" t="s">
        <v>92</v>
      </c>
      <c r="M566" s="112" t="s">
        <v>986</v>
      </c>
      <c r="N566" s="112" t="s">
        <v>24</v>
      </c>
      <c r="O566" s="112" t="s">
        <v>11</v>
      </c>
      <c r="P566" s="112" t="s">
        <v>11</v>
      </c>
      <c r="Q566" s="112" t="s">
        <v>168</v>
      </c>
      <c r="R566" s="113">
        <f t="shared" si="152"/>
        <v>101718</v>
      </c>
      <c r="S566" s="114">
        <v>101718</v>
      </c>
      <c r="T566" s="115"/>
      <c r="U566" s="115"/>
      <c r="V566" s="116" t="s">
        <v>183</v>
      </c>
      <c r="W566" s="117">
        <v>878</v>
      </c>
      <c r="X566" s="121">
        <f t="shared" si="150"/>
        <v>2392</v>
      </c>
      <c r="Y566" s="297">
        <v>997</v>
      </c>
      <c r="Z566" s="298">
        <v>1395</v>
      </c>
    </row>
    <row r="567" spans="3:28" s="121" customFormat="1" ht="72.75" customHeight="1" x14ac:dyDescent="0.25">
      <c r="C567" s="121">
        <v>1</v>
      </c>
      <c r="D567" s="120" t="s">
        <v>182</v>
      </c>
      <c r="E567" s="108">
        <f t="shared" si="153"/>
        <v>513</v>
      </c>
      <c r="F567" s="109">
        <v>1116</v>
      </c>
      <c r="G567" s="110">
        <v>112617</v>
      </c>
      <c r="H567" s="111">
        <v>186</v>
      </c>
      <c r="I567" s="158" t="s">
        <v>1364</v>
      </c>
      <c r="J567" s="158" t="s">
        <v>1606</v>
      </c>
      <c r="K567" s="112" t="s">
        <v>331</v>
      </c>
      <c r="L567" s="112" t="s">
        <v>92</v>
      </c>
      <c r="M567" s="112" t="s">
        <v>931</v>
      </c>
      <c r="N567" s="112" t="s">
        <v>24</v>
      </c>
      <c r="O567" s="112" t="s">
        <v>11</v>
      </c>
      <c r="P567" s="112" t="s">
        <v>11</v>
      </c>
      <c r="Q567" s="112" t="s">
        <v>602</v>
      </c>
      <c r="R567" s="113">
        <f t="shared" si="152"/>
        <v>67812</v>
      </c>
      <c r="S567" s="114">
        <v>67812</v>
      </c>
      <c r="T567" s="115"/>
      <c r="U567" s="115"/>
      <c r="V567" s="116" t="s">
        <v>183</v>
      </c>
      <c r="W567" s="117">
        <v>698</v>
      </c>
      <c r="X567" s="121">
        <f t="shared" si="150"/>
        <v>1472</v>
      </c>
      <c r="Y567" s="297">
        <v>852</v>
      </c>
      <c r="Z567" s="298">
        <v>620</v>
      </c>
    </row>
    <row r="568" spans="3:28" s="121" customFormat="1" ht="72.75" customHeight="1" x14ac:dyDescent="0.25">
      <c r="C568" s="121">
        <v>1</v>
      </c>
      <c r="D568" s="120" t="s">
        <v>182</v>
      </c>
      <c r="E568" s="108">
        <f t="shared" si="153"/>
        <v>514</v>
      </c>
      <c r="F568" s="109">
        <v>390</v>
      </c>
      <c r="G568" s="110">
        <v>116478</v>
      </c>
      <c r="H568" s="111"/>
      <c r="I568" s="158" t="s">
        <v>1360</v>
      </c>
      <c r="J568" s="158" t="s">
        <v>1606</v>
      </c>
      <c r="K568" s="112" t="s">
        <v>331</v>
      </c>
      <c r="L568" s="112" t="s">
        <v>92</v>
      </c>
      <c r="M568" s="112" t="s">
        <v>987</v>
      </c>
      <c r="N568" s="112" t="s">
        <v>29</v>
      </c>
      <c r="O568" s="112" t="s">
        <v>11</v>
      </c>
      <c r="P568" s="112" t="s">
        <v>11</v>
      </c>
      <c r="Q568" s="112" t="s">
        <v>269</v>
      </c>
      <c r="R568" s="113">
        <f t="shared" si="152"/>
        <v>145000</v>
      </c>
      <c r="S568" s="114">
        <v>145000</v>
      </c>
      <c r="T568" s="115"/>
      <c r="U568" s="115"/>
      <c r="V568" s="116" t="s">
        <v>183</v>
      </c>
      <c r="W568" s="117">
        <v>1437</v>
      </c>
      <c r="X568" s="121">
        <f t="shared" si="150"/>
        <v>2315</v>
      </c>
      <c r="Y568" s="297">
        <v>1418</v>
      </c>
      <c r="Z568" s="298">
        <v>897</v>
      </c>
      <c r="AA568" s="330"/>
      <c r="AB568" s="168"/>
    </row>
    <row r="569" spans="3:28" s="121" customFormat="1" ht="72.75" customHeight="1" x14ac:dyDescent="0.25">
      <c r="C569" s="121">
        <v>1</v>
      </c>
      <c r="D569" s="120" t="s">
        <v>182</v>
      </c>
      <c r="E569" s="108">
        <f t="shared" si="153"/>
        <v>515</v>
      </c>
      <c r="F569" s="109">
        <v>391</v>
      </c>
      <c r="G569" s="110">
        <v>105626</v>
      </c>
      <c r="H569" s="111">
        <v>162</v>
      </c>
      <c r="I569" s="158"/>
      <c r="J569" s="158" t="s">
        <v>1606</v>
      </c>
      <c r="K569" s="112" t="s">
        <v>331</v>
      </c>
      <c r="L569" s="112" t="s">
        <v>92</v>
      </c>
      <c r="M569" s="112" t="s">
        <v>1086</v>
      </c>
      <c r="N569" s="112" t="s">
        <v>24</v>
      </c>
      <c r="O569" s="112" t="s">
        <v>11</v>
      </c>
      <c r="P569" s="112" t="s">
        <v>11</v>
      </c>
      <c r="Q569" s="112" t="s">
        <v>616</v>
      </c>
      <c r="R569" s="113">
        <f t="shared" si="152"/>
        <v>284810.40000000002</v>
      </c>
      <c r="S569" s="114">
        <v>284810.40000000002</v>
      </c>
      <c r="T569" s="115"/>
      <c r="U569" s="115"/>
      <c r="V569" s="116" t="s">
        <v>183</v>
      </c>
      <c r="W569" s="117">
        <v>1635</v>
      </c>
      <c r="X569" s="121">
        <f t="shared" si="150"/>
        <v>3166</v>
      </c>
      <c r="Y569" s="297">
        <v>1877</v>
      </c>
      <c r="Z569" s="298">
        <v>1289</v>
      </c>
      <c r="AA569" s="169"/>
    </row>
    <row r="570" spans="3:28" s="121" customFormat="1" ht="72.75" customHeight="1" x14ac:dyDescent="0.25">
      <c r="C570" s="121">
        <v>1</v>
      </c>
      <c r="D570" s="120" t="s">
        <v>182</v>
      </c>
      <c r="E570" s="108">
        <f t="shared" si="153"/>
        <v>516</v>
      </c>
      <c r="F570" s="109">
        <v>392</v>
      </c>
      <c r="G570" s="110"/>
      <c r="H570" s="111">
        <v>147</v>
      </c>
      <c r="I570" s="158"/>
      <c r="J570" s="158" t="s">
        <v>1606</v>
      </c>
      <c r="K570" s="112" t="s">
        <v>331</v>
      </c>
      <c r="L570" s="112" t="s">
        <v>92</v>
      </c>
      <c r="M570" s="112" t="s">
        <v>988</v>
      </c>
      <c r="N570" s="112" t="s">
        <v>111</v>
      </c>
      <c r="O570" s="112" t="s">
        <v>11</v>
      </c>
      <c r="P570" s="112" t="s">
        <v>11</v>
      </c>
      <c r="Q570" s="112" t="s">
        <v>976</v>
      </c>
      <c r="R570" s="113">
        <f t="shared" si="152"/>
        <v>128666.49</v>
      </c>
      <c r="S570" s="114">
        <v>128666.49</v>
      </c>
      <c r="T570" s="115"/>
      <c r="U570" s="115"/>
      <c r="V570" s="116" t="s">
        <v>183</v>
      </c>
      <c r="W570" s="117">
        <v>2803</v>
      </c>
      <c r="X570" s="121">
        <f t="shared" si="150"/>
        <v>5390</v>
      </c>
      <c r="Y570" s="297">
        <v>3180</v>
      </c>
      <c r="Z570" s="298">
        <v>2210</v>
      </c>
      <c r="AA570" s="170"/>
    </row>
    <row r="571" spans="3:28" s="121" customFormat="1" ht="72.75" customHeight="1" x14ac:dyDescent="0.25">
      <c r="C571" s="121">
        <v>1</v>
      </c>
      <c r="D571" s="120" t="s">
        <v>182</v>
      </c>
      <c r="E571" s="108">
        <f t="shared" si="153"/>
        <v>517</v>
      </c>
      <c r="F571" s="109">
        <v>394</v>
      </c>
      <c r="G571" s="110">
        <v>112436</v>
      </c>
      <c r="H571" s="111">
        <v>185</v>
      </c>
      <c r="I571" s="158" t="s">
        <v>1358</v>
      </c>
      <c r="J571" s="158" t="s">
        <v>1606</v>
      </c>
      <c r="K571" s="112" t="s">
        <v>331</v>
      </c>
      <c r="L571" s="112" t="s">
        <v>92</v>
      </c>
      <c r="M571" s="112" t="s">
        <v>989</v>
      </c>
      <c r="N571" s="112" t="s">
        <v>24</v>
      </c>
      <c r="O571" s="112" t="s">
        <v>11</v>
      </c>
      <c r="P571" s="112" t="s">
        <v>11</v>
      </c>
      <c r="Q571" s="112" t="s">
        <v>452</v>
      </c>
      <c r="R571" s="113">
        <f t="shared" si="152"/>
        <v>135624</v>
      </c>
      <c r="S571" s="114">
        <v>135624</v>
      </c>
      <c r="T571" s="115"/>
      <c r="U571" s="115"/>
      <c r="V571" s="116" t="s">
        <v>183</v>
      </c>
      <c r="W571" s="117">
        <v>340</v>
      </c>
      <c r="X571" s="121">
        <f t="shared" si="150"/>
        <v>648</v>
      </c>
      <c r="Y571" s="297">
        <v>379</v>
      </c>
      <c r="Z571" s="298">
        <v>269</v>
      </c>
      <c r="AA571" s="171"/>
    </row>
    <row r="572" spans="3:28" s="121" customFormat="1" ht="72.75" customHeight="1" x14ac:dyDescent="0.25">
      <c r="C572" s="121">
        <v>1</v>
      </c>
      <c r="D572" s="120" t="s">
        <v>182</v>
      </c>
      <c r="E572" s="108">
        <f t="shared" si="153"/>
        <v>518</v>
      </c>
      <c r="F572" s="109">
        <v>395</v>
      </c>
      <c r="G572" s="110">
        <v>113807</v>
      </c>
      <c r="H572" s="111">
        <v>201</v>
      </c>
      <c r="I572" s="158" t="s">
        <v>1359</v>
      </c>
      <c r="J572" s="158" t="s">
        <v>1606</v>
      </c>
      <c r="K572" s="112" t="s">
        <v>331</v>
      </c>
      <c r="L572" s="112" t="s">
        <v>92</v>
      </c>
      <c r="M572" s="112" t="s">
        <v>990</v>
      </c>
      <c r="N572" s="112" t="s">
        <v>57</v>
      </c>
      <c r="O572" s="112" t="s">
        <v>11</v>
      </c>
      <c r="P572" s="112" t="s">
        <v>11</v>
      </c>
      <c r="Q572" s="112" t="s">
        <v>287</v>
      </c>
      <c r="R572" s="113">
        <f t="shared" si="152"/>
        <v>135624</v>
      </c>
      <c r="S572" s="114">
        <v>135624</v>
      </c>
      <c r="T572" s="115"/>
      <c r="U572" s="115"/>
      <c r="V572" s="116" t="s">
        <v>183</v>
      </c>
      <c r="W572" s="117">
        <v>1635</v>
      </c>
      <c r="X572" s="121">
        <f t="shared" si="150"/>
        <v>3166</v>
      </c>
      <c r="Y572" s="297">
        <v>1877</v>
      </c>
      <c r="Z572" s="298">
        <v>1289</v>
      </c>
      <c r="AA572" s="171"/>
    </row>
    <row r="573" spans="3:28" s="121" customFormat="1" ht="72.75" customHeight="1" x14ac:dyDescent="0.25">
      <c r="C573" s="121">
        <v>1</v>
      </c>
      <c r="D573" s="120" t="s">
        <v>182</v>
      </c>
      <c r="E573" s="108">
        <f t="shared" si="153"/>
        <v>519</v>
      </c>
      <c r="F573" s="109">
        <v>1117</v>
      </c>
      <c r="G573" s="110">
        <v>253778</v>
      </c>
      <c r="H573" s="111"/>
      <c r="I573" s="158" t="s">
        <v>1742</v>
      </c>
      <c r="J573" s="158" t="s">
        <v>1606</v>
      </c>
      <c r="K573" s="112" t="s">
        <v>331</v>
      </c>
      <c r="L573" s="112" t="s">
        <v>92</v>
      </c>
      <c r="M573" s="112" t="s">
        <v>603</v>
      </c>
      <c r="N573" s="112" t="s">
        <v>111</v>
      </c>
      <c r="O573" s="112" t="s">
        <v>11</v>
      </c>
      <c r="P573" s="112" t="s">
        <v>8</v>
      </c>
      <c r="Q573" s="112" t="s">
        <v>248</v>
      </c>
      <c r="R573" s="113">
        <f t="shared" si="152"/>
        <v>591939.52</v>
      </c>
      <c r="S573" s="114">
        <v>591939.52</v>
      </c>
      <c r="T573" s="115"/>
      <c r="U573" s="115"/>
      <c r="V573" s="116" t="s">
        <v>183</v>
      </c>
      <c r="W573" s="117">
        <v>1459</v>
      </c>
      <c r="X573" s="121">
        <f t="shared" si="150"/>
        <v>3084</v>
      </c>
      <c r="Y573" s="297">
        <v>1697</v>
      </c>
      <c r="Z573" s="298">
        <v>1387</v>
      </c>
      <c r="AA573" s="171"/>
    </row>
    <row r="574" spans="3:28" s="121" customFormat="1" ht="72.75" customHeight="1" x14ac:dyDescent="0.25">
      <c r="C574" s="121">
        <v>1</v>
      </c>
      <c r="D574" s="120" t="s">
        <v>182</v>
      </c>
      <c r="E574" s="108">
        <f t="shared" si="153"/>
        <v>520</v>
      </c>
      <c r="F574" s="109">
        <v>1118</v>
      </c>
      <c r="G574" s="110"/>
      <c r="H574" s="111"/>
      <c r="I574" s="158"/>
      <c r="J574" s="158" t="s">
        <v>1606</v>
      </c>
      <c r="K574" s="112" t="s">
        <v>331</v>
      </c>
      <c r="L574" s="112" t="s">
        <v>92</v>
      </c>
      <c r="M574" s="112" t="s">
        <v>991</v>
      </c>
      <c r="N574" s="112" t="s">
        <v>24</v>
      </c>
      <c r="O574" s="112" t="s">
        <v>8</v>
      </c>
      <c r="P574" s="112" t="s">
        <v>8</v>
      </c>
      <c r="Q574" s="112" t="s">
        <v>384</v>
      </c>
      <c r="R574" s="113">
        <f t="shared" si="152"/>
        <v>305723.62</v>
      </c>
      <c r="S574" s="114">
        <v>305723.62</v>
      </c>
      <c r="T574" s="115"/>
      <c r="U574" s="115"/>
      <c r="V574" s="116" t="s">
        <v>183</v>
      </c>
      <c r="W574" s="117">
        <v>2067</v>
      </c>
      <c r="X574" s="121">
        <f t="shared" si="150"/>
        <v>4257</v>
      </c>
      <c r="Y574" s="297">
        <v>2325</v>
      </c>
      <c r="Z574" s="298">
        <v>1932</v>
      </c>
      <c r="AA574" s="171"/>
    </row>
    <row r="575" spans="3:28" s="121" customFormat="1" ht="72.75" customHeight="1" x14ac:dyDescent="0.25">
      <c r="C575" s="121">
        <v>1</v>
      </c>
      <c r="D575" s="120" t="s">
        <v>182</v>
      </c>
      <c r="E575" s="108">
        <f t="shared" si="153"/>
        <v>521</v>
      </c>
      <c r="F575" s="109">
        <v>397</v>
      </c>
      <c r="G575" s="110"/>
      <c r="H575" s="111">
        <v>164</v>
      </c>
      <c r="I575" s="158"/>
      <c r="J575" s="158" t="s">
        <v>1606</v>
      </c>
      <c r="K575" s="112" t="s">
        <v>331</v>
      </c>
      <c r="L575" s="112" t="s">
        <v>92</v>
      </c>
      <c r="M575" s="112" t="s">
        <v>992</v>
      </c>
      <c r="N575" s="112" t="s">
        <v>57</v>
      </c>
      <c r="O575" s="112" t="s">
        <v>11</v>
      </c>
      <c r="P575" s="112" t="s">
        <v>11</v>
      </c>
      <c r="Q575" s="112" t="s">
        <v>287</v>
      </c>
      <c r="R575" s="113">
        <f t="shared" si="152"/>
        <v>203436</v>
      </c>
      <c r="S575" s="114">
        <v>203436</v>
      </c>
      <c r="T575" s="115"/>
      <c r="U575" s="115"/>
      <c r="V575" s="116" t="s">
        <v>183</v>
      </c>
      <c r="W575" s="117">
        <v>922</v>
      </c>
      <c r="X575" s="121">
        <f t="shared" si="150"/>
        <v>1830</v>
      </c>
      <c r="Y575" s="297">
        <v>1071</v>
      </c>
      <c r="Z575" s="298">
        <v>759</v>
      </c>
    </row>
    <row r="576" spans="3:28" s="121" customFormat="1" ht="72.75" customHeight="1" x14ac:dyDescent="0.25">
      <c r="C576" s="121">
        <v>1</v>
      </c>
      <c r="D576" s="120" t="s">
        <v>182</v>
      </c>
      <c r="E576" s="108">
        <f t="shared" si="153"/>
        <v>522</v>
      </c>
      <c r="F576" s="109">
        <v>401</v>
      </c>
      <c r="G576" s="110">
        <v>253109</v>
      </c>
      <c r="H576" s="111"/>
      <c r="I576" s="158" t="s">
        <v>1744</v>
      </c>
      <c r="J576" s="158" t="s">
        <v>1606</v>
      </c>
      <c r="K576" s="112" t="s">
        <v>331</v>
      </c>
      <c r="L576" s="112" t="s">
        <v>92</v>
      </c>
      <c r="M576" s="112" t="s">
        <v>993</v>
      </c>
      <c r="N576" s="112" t="s">
        <v>57</v>
      </c>
      <c r="O576" s="112" t="s">
        <v>11</v>
      </c>
      <c r="P576" s="112" t="s">
        <v>11</v>
      </c>
      <c r="Q576" s="112" t="s">
        <v>449</v>
      </c>
      <c r="R576" s="113">
        <f t="shared" si="152"/>
        <v>67812</v>
      </c>
      <c r="S576" s="114">
        <v>67812</v>
      </c>
      <c r="T576" s="115"/>
      <c r="U576" s="115"/>
      <c r="V576" s="116" t="s">
        <v>183</v>
      </c>
      <c r="W576" s="117">
        <v>1109</v>
      </c>
      <c r="X576" s="121">
        <f t="shared" si="150"/>
        <v>2177</v>
      </c>
      <c r="Y576" s="297">
        <v>1256</v>
      </c>
      <c r="Z576" s="298">
        <v>921</v>
      </c>
    </row>
    <row r="577" spans="3:26" s="121" customFormat="1" ht="72.75" customHeight="1" x14ac:dyDescent="0.25">
      <c r="C577" s="121">
        <v>1</v>
      </c>
      <c r="D577" s="120" t="s">
        <v>182</v>
      </c>
      <c r="E577" s="108">
        <f t="shared" si="153"/>
        <v>523</v>
      </c>
      <c r="F577" s="109">
        <v>402</v>
      </c>
      <c r="G577" s="110">
        <v>253476</v>
      </c>
      <c r="H577" s="111"/>
      <c r="I577" s="158" t="s">
        <v>1764</v>
      </c>
      <c r="J577" s="158" t="s">
        <v>1606</v>
      </c>
      <c r="K577" s="112" t="s">
        <v>331</v>
      </c>
      <c r="L577" s="112" t="s">
        <v>92</v>
      </c>
      <c r="M577" s="112" t="s">
        <v>994</v>
      </c>
      <c r="N577" s="112" t="s">
        <v>57</v>
      </c>
      <c r="O577" s="112" t="s">
        <v>11</v>
      </c>
      <c r="P577" s="112" t="s">
        <v>11</v>
      </c>
      <c r="Q577" s="112" t="s">
        <v>977</v>
      </c>
      <c r="R577" s="113">
        <f t="shared" si="152"/>
        <v>122061.6</v>
      </c>
      <c r="S577" s="114">
        <v>122061.6</v>
      </c>
      <c r="T577" s="115"/>
      <c r="U577" s="115"/>
      <c r="V577" s="116" t="s">
        <v>183</v>
      </c>
      <c r="W577" s="117">
        <v>2067</v>
      </c>
      <c r="X577" s="121">
        <f t="shared" si="150"/>
        <v>4257</v>
      </c>
      <c r="Y577" s="297">
        <v>2325</v>
      </c>
      <c r="Z577" s="298">
        <v>1932</v>
      </c>
    </row>
    <row r="578" spans="3:26" s="121" customFormat="1" ht="72.75" customHeight="1" x14ac:dyDescent="0.25">
      <c r="C578" s="121">
        <v>1</v>
      </c>
      <c r="D578" s="120" t="s">
        <v>182</v>
      </c>
      <c r="E578" s="108">
        <f t="shared" si="153"/>
        <v>524</v>
      </c>
      <c r="F578" s="109">
        <v>1403</v>
      </c>
      <c r="G578" s="110">
        <v>252668</v>
      </c>
      <c r="H578" s="111"/>
      <c r="I578" s="158" t="s">
        <v>1763</v>
      </c>
      <c r="J578" s="158" t="s">
        <v>1606</v>
      </c>
      <c r="K578" s="112" t="s">
        <v>331</v>
      </c>
      <c r="L578" s="112" t="s">
        <v>92</v>
      </c>
      <c r="M578" s="112" t="s">
        <v>995</v>
      </c>
      <c r="N578" s="112" t="s">
        <v>24</v>
      </c>
      <c r="O578" s="112" t="s">
        <v>8</v>
      </c>
      <c r="P578" s="112" t="s">
        <v>8</v>
      </c>
      <c r="Q578" s="112" t="s">
        <v>929</v>
      </c>
      <c r="R578" s="113">
        <v>75634.8</v>
      </c>
      <c r="S578" s="114">
        <v>75634.8</v>
      </c>
      <c r="T578" s="115"/>
      <c r="U578" s="115"/>
      <c r="V578" s="116" t="s">
        <v>183</v>
      </c>
      <c r="W578" s="117">
        <v>1635</v>
      </c>
      <c r="X578" s="121">
        <f t="shared" si="150"/>
        <v>3166</v>
      </c>
      <c r="Y578" s="297">
        <v>1877</v>
      </c>
      <c r="Z578" s="298">
        <v>1289</v>
      </c>
    </row>
    <row r="579" spans="3:26" s="121" customFormat="1" ht="72.75" customHeight="1" x14ac:dyDescent="0.25">
      <c r="C579" s="121">
        <v>1</v>
      </c>
      <c r="D579" s="120" t="s">
        <v>182</v>
      </c>
      <c r="E579" s="108">
        <f t="shared" si="153"/>
        <v>525</v>
      </c>
      <c r="F579" s="109">
        <v>404</v>
      </c>
      <c r="G579" s="110"/>
      <c r="H579" s="111">
        <v>156</v>
      </c>
      <c r="I579" s="158"/>
      <c r="J579" s="158" t="s">
        <v>1606</v>
      </c>
      <c r="K579" s="112" t="s">
        <v>331</v>
      </c>
      <c r="L579" s="112" t="s">
        <v>92</v>
      </c>
      <c r="M579" s="112" t="s">
        <v>996</v>
      </c>
      <c r="N579" s="112" t="s">
        <v>111</v>
      </c>
      <c r="O579" s="112" t="s">
        <v>11</v>
      </c>
      <c r="P579" s="112" t="s">
        <v>11</v>
      </c>
      <c r="Q579" s="112" t="s">
        <v>157</v>
      </c>
      <c r="R579" s="113">
        <f t="shared" si="152"/>
        <v>101718</v>
      </c>
      <c r="S579" s="114">
        <v>101718</v>
      </c>
      <c r="T579" s="115"/>
      <c r="U579" s="115"/>
      <c r="V579" s="116" t="s">
        <v>183</v>
      </c>
      <c r="W579" s="117">
        <v>2043</v>
      </c>
      <c r="X579" s="121">
        <f t="shared" si="150"/>
        <v>3923</v>
      </c>
      <c r="Y579" s="297">
        <v>2274</v>
      </c>
      <c r="Z579" s="298">
        <v>1649</v>
      </c>
    </row>
    <row r="580" spans="3:26" s="121" customFormat="1" ht="72.75" customHeight="1" x14ac:dyDescent="0.25">
      <c r="C580" s="121">
        <v>1</v>
      </c>
      <c r="D580" s="120" t="s">
        <v>182</v>
      </c>
      <c r="E580" s="108">
        <f t="shared" si="153"/>
        <v>526</v>
      </c>
      <c r="F580" s="109">
        <v>405</v>
      </c>
      <c r="G580" s="110">
        <v>102823</v>
      </c>
      <c r="H580" s="111">
        <v>142</v>
      </c>
      <c r="I580" s="158"/>
      <c r="J580" s="158" t="s">
        <v>1606</v>
      </c>
      <c r="K580" s="112" t="s">
        <v>331</v>
      </c>
      <c r="L580" s="112" t="s">
        <v>92</v>
      </c>
      <c r="M580" s="112" t="s">
        <v>997</v>
      </c>
      <c r="N580" s="112" t="s">
        <v>111</v>
      </c>
      <c r="O580" s="112" t="s">
        <v>11</v>
      </c>
      <c r="P580" s="112" t="s">
        <v>8</v>
      </c>
      <c r="Q580" s="112" t="s">
        <v>978</v>
      </c>
      <c r="R580" s="113">
        <f t="shared" si="152"/>
        <v>42185.845200000003</v>
      </c>
      <c r="S580" s="114">
        <v>42185.845200000003</v>
      </c>
      <c r="T580" s="115"/>
      <c r="U580" s="115"/>
      <c r="V580" s="116" t="s">
        <v>183</v>
      </c>
      <c r="W580" s="117">
        <v>420</v>
      </c>
      <c r="X580" s="121">
        <f t="shared" si="150"/>
        <v>2997</v>
      </c>
      <c r="Y580" s="297">
        <v>441</v>
      </c>
      <c r="Z580" s="298">
        <v>2556</v>
      </c>
    </row>
    <row r="581" spans="3:26" s="121" customFormat="1" ht="72.75" customHeight="1" x14ac:dyDescent="0.25">
      <c r="C581" s="121">
        <v>1</v>
      </c>
      <c r="D581" s="120" t="s">
        <v>182</v>
      </c>
      <c r="E581" s="108">
        <f t="shared" si="153"/>
        <v>527</v>
      </c>
      <c r="F581" s="109">
        <v>407</v>
      </c>
      <c r="G581" s="110">
        <v>104883</v>
      </c>
      <c r="H581" s="111">
        <v>157</v>
      </c>
      <c r="I581" s="158" t="s">
        <v>1354</v>
      </c>
      <c r="J581" s="158" t="s">
        <v>1606</v>
      </c>
      <c r="K581" s="112" t="s">
        <v>331</v>
      </c>
      <c r="L581" s="112" t="s">
        <v>92</v>
      </c>
      <c r="M581" s="112" t="s">
        <v>998</v>
      </c>
      <c r="N581" s="112" t="s">
        <v>111</v>
      </c>
      <c r="O581" s="112" t="s">
        <v>11</v>
      </c>
      <c r="P581" s="112" t="s">
        <v>8</v>
      </c>
      <c r="Q581" s="112" t="s">
        <v>453</v>
      </c>
      <c r="R581" s="113">
        <f t="shared" si="152"/>
        <v>203436</v>
      </c>
      <c r="S581" s="114">
        <v>203436</v>
      </c>
      <c r="T581" s="115"/>
      <c r="U581" s="115"/>
      <c r="V581" s="116" t="s">
        <v>183</v>
      </c>
      <c r="W581" s="117">
        <v>878</v>
      </c>
      <c r="X581" s="121">
        <f t="shared" si="150"/>
        <v>2392</v>
      </c>
      <c r="Y581" s="297">
        <v>997</v>
      </c>
      <c r="Z581" s="298">
        <v>1395</v>
      </c>
    </row>
    <row r="582" spans="3:26" s="121" customFormat="1" ht="72.75" customHeight="1" x14ac:dyDescent="0.25">
      <c r="C582" s="121">
        <v>1</v>
      </c>
      <c r="D582" s="120" t="s">
        <v>182</v>
      </c>
      <c r="E582" s="108">
        <f t="shared" si="153"/>
        <v>528</v>
      </c>
      <c r="F582" s="109">
        <v>408</v>
      </c>
      <c r="G582" s="110">
        <v>105383</v>
      </c>
      <c r="H582" s="111">
        <v>160</v>
      </c>
      <c r="I582" s="158" t="s">
        <v>1361</v>
      </c>
      <c r="J582" s="158" t="s">
        <v>1606</v>
      </c>
      <c r="K582" s="112" t="s">
        <v>331</v>
      </c>
      <c r="L582" s="112" t="s">
        <v>92</v>
      </c>
      <c r="M582" s="112" t="s">
        <v>999</v>
      </c>
      <c r="N582" s="112" t="s">
        <v>111</v>
      </c>
      <c r="O582" s="112" t="s">
        <v>11</v>
      </c>
      <c r="P582" s="112" t="s">
        <v>8</v>
      </c>
      <c r="Q582" s="112" t="s">
        <v>453</v>
      </c>
      <c r="R582" s="113">
        <f t="shared" si="152"/>
        <v>237342</v>
      </c>
      <c r="S582" s="114">
        <v>237342</v>
      </c>
      <c r="T582" s="115"/>
      <c r="U582" s="115"/>
      <c r="V582" s="116" t="s">
        <v>183</v>
      </c>
      <c r="W582" s="117">
        <v>420</v>
      </c>
      <c r="X582" s="121">
        <f t="shared" si="150"/>
        <v>2997</v>
      </c>
      <c r="Y582" s="297">
        <v>441</v>
      </c>
      <c r="Z582" s="298">
        <v>2556</v>
      </c>
    </row>
    <row r="583" spans="3:26" s="121" customFormat="1" ht="72.75" customHeight="1" x14ac:dyDescent="0.25">
      <c r="C583" s="121">
        <v>1</v>
      </c>
      <c r="D583" s="120" t="s">
        <v>182</v>
      </c>
      <c r="E583" s="108">
        <f t="shared" si="153"/>
        <v>529</v>
      </c>
      <c r="F583" s="109">
        <v>409</v>
      </c>
      <c r="G583" s="110">
        <v>105782</v>
      </c>
      <c r="H583" s="111">
        <v>167</v>
      </c>
      <c r="I583" s="158" t="s">
        <v>1368</v>
      </c>
      <c r="J583" s="158" t="s">
        <v>1606</v>
      </c>
      <c r="K583" s="112" t="s">
        <v>331</v>
      </c>
      <c r="L583" s="112" t="s">
        <v>92</v>
      </c>
      <c r="M583" s="112" t="s">
        <v>1000</v>
      </c>
      <c r="N583" s="112" t="s">
        <v>111</v>
      </c>
      <c r="O583" s="112" t="s">
        <v>11</v>
      </c>
      <c r="P583" s="112" t="s">
        <v>8</v>
      </c>
      <c r="Q583" s="112" t="s">
        <v>453</v>
      </c>
      <c r="R583" s="113">
        <f t="shared" si="152"/>
        <v>203436</v>
      </c>
      <c r="S583" s="114">
        <v>203436</v>
      </c>
      <c r="T583" s="115"/>
      <c r="U583" s="115"/>
      <c r="V583" s="116" t="s">
        <v>183</v>
      </c>
      <c r="W583" s="117">
        <v>1505</v>
      </c>
      <c r="X583" s="121">
        <f t="shared" si="150"/>
        <v>3273</v>
      </c>
      <c r="Y583" s="297">
        <v>1676</v>
      </c>
      <c r="Z583" s="298">
        <v>1597</v>
      </c>
    </row>
    <row r="584" spans="3:26" s="121" customFormat="1" ht="72.75" customHeight="1" x14ac:dyDescent="0.25">
      <c r="C584" s="121">
        <v>1</v>
      </c>
      <c r="D584" s="120" t="s">
        <v>182</v>
      </c>
      <c r="E584" s="108">
        <f t="shared" si="153"/>
        <v>530</v>
      </c>
      <c r="F584" s="109">
        <v>410</v>
      </c>
      <c r="G584" s="110">
        <v>111275</v>
      </c>
      <c r="H584" s="111">
        <v>180</v>
      </c>
      <c r="I584" s="158" t="s">
        <v>1363</v>
      </c>
      <c r="J584" s="158" t="s">
        <v>1606</v>
      </c>
      <c r="K584" s="112" t="s">
        <v>331</v>
      </c>
      <c r="L584" s="112" t="s">
        <v>92</v>
      </c>
      <c r="M584" s="112" t="s">
        <v>1001</v>
      </c>
      <c r="N584" s="112" t="s">
        <v>111</v>
      </c>
      <c r="O584" s="112" t="s">
        <v>11</v>
      </c>
      <c r="P584" s="112" t="s">
        <v>8</v>
      </c>
      <c r="Q584" s="112" t="s">
        <v>453</v>
      </c>
      <c r="R584" s="113">
        <f t="shared" si="152"/>
        <v>203436</v>
      </c>
      <c r="S584" s="114">
        <v>203436</v>
      </c>
      <c r="T584" s="115"/>
      <c r="U584" s="115"/>
      <c r="V584" s="116" t="s">
        <v>183</v>
      </c>
      <c r="W584" s="117">
        <v>1409</v>
      </c>
      <c r="X584" s="121">
        <f t="shared" si="150"/>
        <v>2990</v>
      </c>
      <c r="Y584" s="297">
        <v>1535</v>
      </c>
      <c r="Z584" s="298">
        <v>1455</v>
      </c>
    </row>
    <row r="585" spans="3:26" s="121" customFormat="1" ht="72.75" customHeight="1" x14ac:dyDescent="0.25">
      <c r="C585" s="121">
        <v>1</v>
      </c>
      <c r="D585" s="120" t="s">
        <v>182</v>
      </c>
      <c r="E585" s="108">
        <f t="shared" si="153"/>
        <v>531</v>
      </c>
      <c r="F585" s="109">
        <v>411</v>
      </c>
      <c r="G585" s="110">
        <v>112344</v>
      </c>
      <c r="H585" s="111">
        <v>184</v>
      </c>
      <c r="I585" s="158" t="s">
        <v>1369</v>
      </c>
      <c r="J585" s="158" t="s">
        <v>1606</v>
      </c>
      <c r="K585" s="112" t="s">
        <v>331</v>
      </c>
      <c r="L585" s="112" t="s">
        <v>92</v>
      </c>
      <c r="M585" s="112" t="s">
        <v>1002</v>
      </c>
      <c r="N585" s="112" t="s">
        <v>111</v>
      </c>
      <c r="O585" s="112" t="s">
        <v>11</v>
      </c>
      <c r="P585" s="112" t="s">
        <v>8</v>
      </c>
      <c r="Q585" s="112" t="s">
        <v>453</v>
      </c>
      <c r="R585" s="113">
        <f t="shared" si="152"/>
        <v>339060</v>
      </c>
      <c r="S585" s="114">
        <v>339060</v>
      </c>
      <c r="T585" s="115"/>
      <c r="U585" s="115"/>
      <c r="V585" s="116" t="s">
        <v>183</v>
      </c>
      <c r="W585" s="117">
        <v>1505</v>
      </c>
      <c r="X585" s="121">
        <f t="shared" si="150"/>
        <v>3273</v>
      </c>
      <c r="Y585" s="297">
        <v>1676</v>
      </c>
      <c r="Z585" s="298">
        <v>1597</v>
      </c>
    </row>
    <row r="586" spans="3:26" s="121" customFormat="1" ht="72.75" customHeight="1" x14ac:dyDescent="0.25">
      <c r="C586" s="121">
        <v>1</v>
      </c>
      <c r="D586" s="120" t="s">
        <v>182</v>
      </c>
      <c r="E586" s="108">
        <f t="shared" si="153"/>
        <v>532</v>
      </c>
      <c r="F586" s="109">
        <v>1404</v>
      </c>
      <c r="G586" s="110">
        <v>252359</v>
      </c>
      <c r="H586" s="111"/>
      <c r="I586" s="158" t="s">
        <v>1759</v>
      </c>
      <c r="J586" s="158" t="s">
        <v>1606</v>
      </c>
      <c r="K586" s="112" t="s">
        <v>331</v>
      </c>
      <c r="L586" s="112" t="s">
        <v>92</v>
      </c>
      <c r="M586" s="112" t="s">
        <v>1003</v>
      </c>
      <c r="N586" s="112" t="s">
        <v>57</v>
      </c>
      <c r="O586" s="112" t="s">
        <v>8</v>
      </c>
      <c r="P586" s="112" t="s">
        <v>8</v>
      </c>
      <c r="Q586" s="112" t="s">
        <v>930</v>
      </c>
      <c r="R586" s="113">
        <f t="shared" si="152"/>
        <v>66431.37</v>
      </c>
      <c r="S586" s="114">
        <v>66431.37</v>
      </c>
      <c r="T586" s="115"/>
      <c r="U586" s="115"/>
      <c r="V586" s="116" t="s">
        <v>183</v>
      </c>
      <c r="W586" s="117">
        <v>922</v>
      </c>
      <c r="X586" s="121">
        <f t="shared" si="150"/>
        <v>1830</v>
      </c>
      <c r="Y586" s="297">
        <v>1071</v>
      </c>
      <c r="Z586" s="298">
        <v>759</v>
      </c>
    </row>
    <row r="587" spans="3:26" s="121" customFormat="1" ht="72.75" customHeight="1" x14ac:dyDescent="0.25">
      <c r="C587" s="121">
        <v>1</v>
      </c>
      <c r="D587" s="120" t="s">
        <v>182</v>
      </c>
      <c r="E587" s="108">
        <f t="shared" si="153"/>
        <v>533</v>
      </c>
      <c r="F587" s="109">
        <v>414</v>
      </c>
      <c r="G587" s="110">
        <v>113133</v>
      </c>
      <c r="H587" s="111">
        <v>199</v>
      </c>
      <c r="I587" s="158" t="s">
        <v>1367</v>
      </c>
      <c r="J587" s="158" t="s">
        <v>1606</v>
      </c>
      <c r="K587" s="112" t="s">
        <v>331</v>
      </c>
      <c r="L587" s="112" t="s">
        <v>92</v>
      </c>
      <c r="M587" s="112" t="s">
        <v>1004</v>
      </c>
      <c r="N587" s="112" t="s">
        <v>57</v>
      </c>
      <c r="O587" s="112" t="s">
        <v>11</v>
      </c>
      <c r="P587" s="112" t="s">
        <v>8</v>
      </c>
      <c r="Q587" s="112" t="s">
        <v>157</v>
      </c>
      <c r="R587" s="113">
        <f t="shared" si="152"/>
        <v>100000</v>
      </c>
      <c r="S587" s="114">
        <v>100000</v>
      </c>
      <c r="T587" s="115"/>
      <c r="U587" s="115"/>
      <c r="V587" s="116" t="s">
        <v>183</v>
      </c>
      <c r="W587" s="117">
        <v>1268</v>
      </c>
      <c r="X587" s="121">
        <f t="shared" si="150"/>
        <v>2501</v>
      </c>
      <c r="Y587" s="297">
        <v>1449</v>
      </c>
      <c r="Z587" s="298">
        <v>1052</v>
      </c>
    </row>
    <row r="588" spans="3:26" s="121" customFormat="1" ht="72.75" customHeight="1" x14ac:dyDescent="0.25">
      <c r="C588" s="121">
        <v>1</v>
      </c>
      <c r="D588" s="120" t="s">
        <v>182</v>
      </c>
      <c r="E588" s="108">
        <f t="shared" si="153"/>
        <v>534</v>
      </c>
      <c r="F588" s="109">
        <v>415</v>
      </c>
      <c r="G588" s="110"/>
      <c r="H588" s="111"/>
      <c r="I588" s="158"/>
      <c r="J588" s="158" t="s">
        <v>1606</v>
      </c>
      <c r="K588" s="112" t="s">
        <v>331</v>
      </c>
      <c r="L588" s="112" t="s">
        <v>92</v>
      </c>
      <c r="M588" s="112" t="s">
        <v>1005</v>
      </c>
      <c r="N588" s="112" t="s">
        <v>57</v>
      </c>
      <c r="O588" s="112" t="s">
        <v>11</v>
      </c>
      <c r="P588" s="112" t="s">
        <v>8</v>
      </c>
      <c r="Q588" s="112" t="s">
        <v>157</v>
      </c>
      <c r="R588" s="113">
        <f t="shared" si="152"/>
        <v>339060</v>
      </c>
      <c r="S588" s="114">
        <v>339060</v>
      </c>
      <c r="T588" s="115"/>
      <c r="U588" s="115"/>
      <c r="V588" s="116" t="s">
        <v>183</v>
      </c>
      <c r="W588" s="117">
        <v>1384</v>
      </c>
      <c r="X588" s="121">
        <f t="shared" si="150"/>
        <v>2717</v>
      </c>
      <c r="Y588" s="297">
        <v>1584</v>
      </c>
      <c r="Z588" s="298">
        <v>1133</v>
      </c>
    </row>
    <row r="589" spans="3:26" s="121" customFormat="1" ht="72.75" customHeight="1" x14ac:dyDescent="0.25">
      <c r="C589" s="121">
        <v>1</v>
      </c>
      <c r="D589" s="120" t="s">
        <v>182</v>
      </c>
      <c r="E589" s="108">
        <f t="shared" si="153"/>
        <v>535</v>
      </c>
      <c r="F589" s="109">
        <v>416</v>
      </c>
      <c r="G589" s="110">
        <v>253311</v>
      </c>
      <c r="H589" s="111"/>
      <c r="I589" s="158" t="s">
        <v>1752</v>
      </c>
      <c r="J589" s="158" t="s">
        <v>1606</v>
      </c>
      <c r="K589" s="112" t="s">
        <v>331</v>
      </c>
      <c r="L589" s="112" t="s">
        <v>92</v>
      </c>
      <c r="M589" s="112" t="s">
        <v>1006</v>
      </c>
      <c r="N589" s="112" t="s">
        <v>24</v>
      </c>
      <c r="O589" s="112" t="s">
        <v>11</v>
      </c>
      <c r="P589" s="112" t="s">
        <v>11</v>
      </c>
      <c r="Q589" s="112" t="s">
        <v>454</v>
      </c>
      <c r="R589" s="113">
        <f t="shared" si="152"/>
        <v>135624</v>
      </c>
      <c r="S589" s="114">
        <v>135624</v>
      </c>
      <c r="T589" s="115"/>
      <c r="U589" s="115"/>
      <c r="V589" s="116" t="s">
        <v>183</v>
      </c>
      <c r="W589" s="117">
        <v>2664</v>
      </c>
      <c r="X589" s="121">
        <f t="shared" si="150"/>
        <v>5343</v>
      </c>
      <c r="Y589" s="297">
        <v>3007</v>
      </c>
      <c r="Z589" s="298">
        <v>2336</v>
      </c>
    </row>
    <row r="590" spans="3:26" s="121" customFormat="1" ht="72.75" customHeight="1" x14ac:dyDescent="0.25">
      <c r="C590" s="121">
        <v>1</v>
      </c>
      <c r="D590" s="120" t="s">
        <v>182</v>
      </c>
      <c r="E590" s="108">
        <f t="shared" si="153"/>
        <v>536</v>
      </c>
      <c r="F590" s="109">
        <v>417</v>
      </c>
      <c r="G590" s="110">
        <v>105902</v>
      </c>
      <c r="H590" s="111">
        <v>168</v>
      </c>
      <c r="I590" s="158"/>
      <c r="J590" s="158" t="s">
        <v>1606</v>
      </c>
      <c r="K590" s="112" t="s">
        <v>331</v>
      </c>
      <c r="L590" s="112" t="s">
        <v>92</v>
      </c>
      <c r="M590" s="112" t="s">
        <v>1007</v>
      </c>
      <c r="N590" s="112" t="s">
        <v>57</v>
      </c>
      <c r="O590" s="112" t="s">
        <v>11</v>
      </c>
      <c r="P590" s="112" t="s">
        <v>11</v>
      </c>
      <c r="Q590" s="112" t="s">
        <v>979</v>
      </c>
      <c r="R590" s="113">
        <f t="shared" si="152"/>
        <v>305154</v>
      </c>
      <c r="S590" s="114">
        <v>305154</v>
      </c>
      <c r="T590" s="115"/>
      <c r="U590" s="115"/>
      <c r="V590" s="116" t="s">
        <v>183</v>
      </c>
      <c r="W590" s="117">
        <v>2803</v>
      </c>
      <c r="X590" s="121">
        <f t="shared" si="150"/>
        <v>5390</v>
      </c>
      <c r="Y590" s="297">
        <v>3180</v>
      </c>
      <c r="Z590" s="298">
        <v>2210</v>
      </c>
    </row>
    <row r="591" spans="3:26" s="121" customFormat="1" ht="72.75" customHeight="1" x14ac:dyDescent="0.25">
      <c r="C591" s="121">
        <v>1</v>
      </c>
      <c r="D591" s="120" t="s">
        <v>182</v>
      </c>
      <c r="E591" s="108">
        <f t="shared" si="153"/>
        <v>537</v>
      </c>
      <c r="F591" s="109">
        <v>418</v>
      </c>
      <c r="G591" s="110">
        <v>111479</v>
      </c>
      <c r="H591" s="111">
        <v>182</v>
      </c>
      <c r="I591" s="158" t="s">
        <v>1374</v>
      </c>
      <c r="J591" s="158" t="s">
        <v>1606</v>
      </c>
      <c r="K591" s="112" t="s">
        <v>331</v>
      </c>
      <c r="L591" s="112" t="s">
        <v>92</v>
      </c>
      <c r="M591" s="112" t="s">
        <v>1008</v>
      </c>
      <c r="N591" s="112" t="s">
        <v>29</v>
      </c>
      <c r="O591" s="112" t="s">
        <v>11</v>
      </c>
      <c r="P591" s="112" t="s">
        <v>11</v>
      </c>
      <c r="Q591" s="112" t="s">
        <v>456</v>
      </c>
      <c r="R591" s="113">
        <f t="shared" si="152"/>
        <v>181200.45</v>
      </c>
      <c r="S591" s="114">
        <v>181200.45</v>
      </c>
      <c r="T591" s="115"/>
      <c r="U591" s="115"/>
      <c r="V591" s="116" t="s">
        <v>183</v>
      </c>
      <c r="W591" s="117">
        <v>568</v>
      </c>
      <c r="X591" s="121">
        <f t="shared" si="150"/>
        <v>1030</v>
      </c>
      <c r="Y591" s="297">
        <v>675</v>
      </c>
      <c r="Z591" s="298">
        <v>355</v>
      </c>
    </row>
    <row r="592" spans="3:26" s="121" customFormat="1" ht="72.75" customHeight="1" x14ac:dyDescent="0.25">
      <c r="C592" s="121">
        <v>1</v>
      </c>
      <c r="D592" s="120" t="s">
        <v>182</v>
      </c>
      <c r="E592" s="108">
        <f t="shared" si="153"/>
        <v>538</v>
      </c>
      <c r="F592" s="109">
        <v>419</v>
      </c>
      <c r="G592" s="110">
        <v>113741</v>
      </c>
      <c r="H592" s="111">
        <v>200</v>
      </c>
      <c r="I592" s="158" t="s">
        <v>1355</v>
      </c>
      <c r="J592" s="158" t="s">
        <v>1606</v>
      </c>
      <c r="K592" s="112" t="s">
        <v>331</v>
      </c>
      <c r="L592" s="112" t="s">
        <v>92</v>
      </c>
      <c r="M592" s="112" t="s">
        <v>1009</v>
      </c>
      <c r="N592" s="112" t="s">
        <v>57</v>
      </c>
      <c r="O592" s="112" t="s">
        <v>11</v>
      </c>
      <c r="P592" s="112" t="s">
        <v>11</v>
      </c>
      <c r="Q592" s="112" t="s">
        <v>457</v>
      </c>
      <c r="R592" s="113">
        <f t="shared" si="152"/>
        <v>135624</v>
      </c>
      <c r="S592" s="114">
        <v>135624</v>
      </c>
      <c r="T592" s="115"/>
      <c r="U592" s="115"/>
      <c r="V592" s="116" t="s">
        <v>183</v>
      </c>
      <c r="W592" s="117">
        <v>974</v>
      </c>
      <c r="X592" s="121">
        <f t="shared" si="150"/>
        <v>3372</v>
      </c>
      <c r="Y592" s="297">
        <v>998</v>
      </c>
      <c r="Z592" s="298">
        <v>2374</v>
      </c>
    </row>
    <row r="593" spans="3:26" s="121" customFormat="1" ht="72.75" customHeight="1" x14ac:dyDescent="0.25">
      <c r="C593" s="121">
        <v>1</v>
      </c>
      <c r="D593" s="120" t="s">
        <v>182</v>
      </c>
      <c r="E593" s="108">
        <f t="shared" si="153"/>
        <v>539</v>
      </c>
      <c r="F593" s="109">
        <v>421</v>
      </c>
      <c r="G593" s="110">
        <v>105634</v>
      </c>
      <c r="H593" s="111">
        <v>163</v>
      </c>
      <c r="I593" s="158" t="s">
        <v>1366</v>
      </c>
      <c r="J593" s="158" t="s">
        <v>1606</v>
      </c>
      <c r="K593" s="112" t="s">
        <v>331</v>
      </c>
      <c r="L593" s="112" t="s">
        <v>92</v>
      </c>
      <c r="M593" s="112" t="s">
        <v>1010</v>
      </c>
      <c r="N593" s="112" t="s">
        <v>29</v>
      </c>
      <c r="O593" s="112" t="s">
        <v>11</v>
      </c>
      <c r="P593" s="112" t="s">
        <v>11</v>
      </c>
      <c r="Q593" s="112" t="s">
        <v>296</v>
      </c>
      <c r="R593" s="113">
        <f t="shared" si="152"/>
        <v>305154</v>
      </c>
      <c r="S593" s="114">
        <v>305154</v>
      </c>
      <c r="T593" s="115"/>
      <c r="U593" s="115"/>
      <c r="V593" s="116" t="s">
        <v>183</v>
      </c>
      <c r="W593" s="117">
        <v>427</v>
      </c>
      <c r="X593" s="121">
        <f t="shared" si="150"/>
        <v>990</v>
      </c>
      <c r="Y593" s="297">
        <v>485</v>
      </c>
      <c r="Z593" s="298">
        <v>505</v>
      </c>
    </row>
    <row r="594" spans="3:26" s="121" customFormat="1" ht="72.75" customHeight="1" x14ac:dyDescent="0.25">
      <c r="C594" s="121">
        <v>1</v>
      </c>
      <c r="D594" s="120" t="s">
        <v>182</v>
      </c>
      <c r="E594" s="108">
        <f t="shared" si="153"/>
        <v>540</v>
      </c>
      <c r="F594" s="109">
        <v>1119</v>
      </c>
      <c r="G594" s="110">
        <v>251201</v>
      </c>
      <c r="H594" s="111"/>
      <c r="I594" s="158" t="s">
        <v>1747</v>
      </c>
      <c r="J594" s="158" t="s">
        <v>1606</v>
      </c>
      <c r="K594" s="112" t="s">
        <v>331</v>
      </c>
      <c r="L594" s="112" t="s">
        <v>92</v>
      </c>
      <c r="M594" s="112" t="s">
        <v>1011</v>
      </c>
      <c r="N594" s="112" t="s">
        <v>29</v>
      </c>
      <c r="O594" s="112" t="s">
        <v>8</v>
      </c>
      <c r="P594" s="112" t="s">
        <v>8</v>
      </c>
      <c r="Q594" s="112" t="s">
        <v>604</v>
      </c>
      <c r="R594" s="113">
        <f t="shared" si="152"/>
        <v>38652.839999999997</v>
      </c>
      <c r="S594" s="114">
        <v>38652.839999999997</v>
      </c>
      <c r="T594" s="115"/>
      <c r="U594" s="115"/>
      <c r="V594" s="116" t="s">
        <v>183</v>
      </c>
      <c r="W594" s="117">
        <v>112</v>
      </c>
      <c r="X594" s="121">
        <f t="shared" si="150"/>
        <v>343</v>
      </c>
      <c r="Y594" s="297">
        <v>123</v>
      </c>
      <c r="Z594" s="298">
        <v>220</v>
      </c>
    </row>
    <row r="595" spans="3:26" s="121" customFormat="1" ht="72.75" customHeight="1" x14ac:dyDescent="0.25">
      <c r="C595" s="121">
        <v>1</v>
      </c>
      <c r="D595" s="120" t="s">
        <v>182</v>
      </c>
      <c r="E595" s="108">
        <f t="shared" si="153"/>
        <v>541</v>
      </c>
      <c r="F595" s="109">
        <v>1120</v>
      </c>
      <c r="G595" s="110">
        <v>253613</v>
      </c>
      <c r="H595" s="111"/>
      <c r="I595" s="158" t="s">
        <v>1732</v>
      </c>
      <c r="J595" s="158" t="s">
        <v>1606</v>
      </c>
      <c r="K595" s="112" t="s">
        <v>331</v>
      </c>
      <c r="L595" s="112" t="s">
        <v>92</v>
      </c>
      <c r="M595" s="112" t="s">
        <v>1012</v>
      </c>
      <c r="N595" s="112" t="s">
        <v>29</v>
      </c>
      <c r="O595" s="112" t="s">
        <v>8</v>
      </c>
      <c r="P595" s="112" t="s">
        <v>8</v>
      </c>
      <c r="Q595" s="112" t="s">
        <v>604</v>
      </c>
      <c r="R595" s="113">
        <f t="shared" si="152"/>
        <v>404618.53</v>
      </c>
      <c r="S595" s="114">
        <v>404618.53</v>
      </c>
      <c r="T595" s="115"/>
      <c r="U595" s="115"/>
      <c r="V595" s="116" t="s">
        <v>183</v>
      </c>
      <c r="W595" s="117">
        <v>889</v>
      </c>
      <c r="X595" s="121">
        <f t="shared" si="150"/>
        <v>1976</v>
      </c>
      <c r="Y595" s="297">
        <v>1071</v>
      </c>
      <c r="Z595" s="298">
        <v>905</v>
      </c>
    </row>
    <row r="596" spans="3:26" s="121" customFormat="1" ht="72.75" customHeight="1" x14ac:dyDescent="0.25">
      <c r="C596" s="121">
        <v>1</v>
      </c>
      <c r="D596" s="120" t="s">
        <v>182</v>
      </c>
      <c r="E596" s="108">
        <f t="shared" si="153"/>
        <v>542</v>
      </c>
      <c r="F596" s="109">
        <v>1121</v>
      </c>
      <c r="G596" s="110">
        <v>253517</v>
      </c>
      <c r="H596" s="111"/>
      <c r="I596" s="158" t="s">
        <v>1730</v>
      </c>
      <c r="J596" s="158" t="s">
        <v>1606</v>
      </c>
      <c r="K596" s="112" t="s">
        <v>331</v>
      </c>
      <c r="L596" s="112" t="s">
        <v>92</v>
      </c>
      <c r="M596" s="112" t="s">
        <v>1013</v>
      </c>
      <c r="N596" s="112" t="s">
        <v>29</v>
      </c>
      <c r="O596" s="112" t="s">
        <v>8</v>
      </c>
      <c r="P596" s="112" t="s">
        <v>8</v>
      </c>
      <c r="Q596" s="112" t="s">
        <v>604</v>
      </c>
      <c r="R596" s="113">
        <f t="shared" si="152"/>
        <v>404618.53</v>
      </c>
      <c r="S596" s="114">
        <v>404618.53</v>
      </c>
      <c r="T596" s="115"/>
      <c r="U596" s="115"/>
      <c r="V596" s="116" t="s">
        <v>183</v>
      </c>
      <c r="W596" s="117">
        <v>863</v>
      </c>
      <c r="X596" s="121">
        <f t="shared" si="150"/>
        <v>1976</v>
      </c>
      <c r="Y596" s="297">
        <v>1071</v>
      </c>
      <c r="Z596" s="298">
        <v>905</v>
      </c>
    </row>
    <row r="597" spans="3:26" s="121" customFormat="1" ht="72.75" customHeight="1" x14ac:dyDescent="0.25">
      <c r="C597" s="121">
        <v>1</v>
      </c>
      <c r="D597" s="120" t="s">
        <v>182</v>
      </c>
      <c r="E597" s="108">
        <f t="shared" si="153"/>
        <v>543</v>
      </c>
      <c r="F597" s="109">
        <v>1122</v>
      </c>
      <c r="G597" s="110">
        <v>253649</v>
      </c>
      <c r="H597" s="111"/>
      <c r="I597" s="158" t="s">
        <v>1735</v>
      </c>
      <c r="J597" s="158" t="s">
        <v>1606</v>
      </c>
      <c r="K597" s="112" t="s">
        <v>331</v>
      </c>
      <c r="L597" s="112" t="s">
        <v>92</v>
      </c>
      <c r="M597" s="112" t="s">
        <v>927</v>
      </c>
      <c r="N597" s="112" t="s">
        <v>57</v>
      </c>
      <c r="O597" s="112" t="s">
        <v>8</v>
      </c>
      <c r="P597" s="112" t="s">
        <v>8</v>
      </c>
      <c r="Q597" s="112" t="s">
        <v>928</v>
      </c>
      <c r="R597" s="113">
        <f t="shared" si="152"/>
        <v>221804.48</v>
      </c>
      <c r="S597" s="114">
        <v>221804.48</v>
      </c>
      <c r="T597" s="115"/>
      <c r="U597" s="115"/>
      <c r="V597" s="116" t="s">
        <v>183</v>
      </c>
      <c r="W597" s="117">
        <v>321</v>
      </c>
      <c r="X597" s="121">
        <f t="shared" si="150"/>
        <v>1976</v>
      </c>
      <c r="Y597" s="297">
        <v>1071</v>
      </c>
      <c r="Z597" s="298">
        <v>905</v>
      </c>
    </row>
    <row r="598" spans="3:26" s="121" customFormat="1" ht="19.5" customHeight="1" x14ac:dyDescent="0.25">
      <c r="D598" s="120"/>
      <c r="E598" s="108"/>
      <c r="F598" s="109"/>
      <c r="G598" s="110"/>
      <c r="H598" s="111"/>
      <c r="I598" s="158"/>
      <c r="J598" s="158"/>
      <c r="K598" s="112"/>
      <c r="L598" s="112"/>
      <c r="M598" s="112"/>
      <c r="N598" s="112"/>
      <c r="O598" s="112"/>
      <c r="P598" s="112"/>
      <c r="Q598" s="112"/>
      <c r="R598" s="113"/>
      <c r="S598" s="114"/>
      <c r="T598" s="115"/>
      <c r="U598" s="115"/>
      <c r="V598" s="116"/>
      <c r="W598" s="117"/>
      <c r="X598" s="297"/>
      <c r="Y598" s="297"/>
      <c r="Z598" s="298"/>
    </row>
    <row r="599" spans="3:26" s="121" customFormat="1" ht="72.75" customHeight="1" x14ac:dyDescent="0.25">
      <c r="C599" s="121">
        <v>1</v>
      </c>
      <c r="D599" s="120" t="s">
        <v>182</v>
      </c>
      <c r="E599" s="108">
        <f>E597+1</f>
        <v>544</v>
      </c>
      <c r="F599" s="109">
        <v>423</v>
      </c>
      <c r="G599" s="110">
        <v>96532</v>
      </c>
      <c r="H599" s="111">
        <v>113</v>
      </c>
      <c r="I599" s="158" t="s">
        <v>1441</v>
      </c>
      <c r="J599" s="158" t="s">
        <v>1606</v>
      </c>
      <c r="K599" s="112" t="s">
        <v>331</v>
      </c>
      <c r="L599" s="112" t="s">
        <v>92</v>
      </c>
      <c r="M599" s="112" t="s">
        <v>1014</v>
      </c>
      <c r="N599" s="112" t="s">
        <v>24</v>
      </c>
      <c r="O599" s="112" t="s">
        <v>11</v>
      </c>
      <c r="P599" s="112" t="s">
        <v>11</v>
      </c>
      <c r="Q599" s="112" t="s">
        <v>449</v>
      </c>
      <c r="R599" s="113">
        <f t="shared" ref="R599:R660" si="154">S599+T599+U599</f>
        <v>165814.30166</v>
      </c>
      <c r="S599" s="114">
        <v>165814.30166</v>
      </c>
      <c r="T599" s="115"/>
      <c r="U599" s="115"/>
      <c r="V599" s="116" t="s">
        <v>183</v>
      </c>
      <c r="W599" s="117">
        <v>480.88600000000002</v>
      </c>
      <c r="X599" s="121">
        <f t="shared" si="150"/>
        <v>110</v>
      </c>
      <c r="Y599" s="297">
        <v>60</v>
      </c>
      <c r="Z599" s="298">
        <v>50</v>
      </c>
    </row>
    <row r="600" spans="3:26" s="121" customFormat="1" ht="72.75" customHeight="1" x14ac:dyDescent="0.25">
      <c r="C600" s="121">
        <v>1</v>
      </c>
      <c r="D600" s="120" t="s">
        <v>182</v>
      </c>
      <c r="E600" s="108">
        <f>E599+1</f>
        <v>545</v>
      </c>
      <c r="F600" s="109">
        <v>424</v>
      </c>
      <c r="G600" s="110">
        <v>90835</v>
      </c>
      <c r="H600" s="111">
        <v>48</v>
      </c>
      <c r="I600" s="158" t="s">
        <v>1408</v>
      </c>
      <c r="J600" s="158" t="s">
        <v>1606</v>
      </c>
      <c r="K600" s="112" t="s">
        <v>331</v>
      </c>
      <c r="L600" s="112" t="s">
        <v>92</v>
      </c>
      <c r="M600" s="112" t="s">
        <v>1015</v>
      </c>
      <c r="N600" s="112" t="s">
        <v>57</v>
      </c>
      <c r="O600" s="112" t="s">
        <v>11</v>
      </c>
      <c r="P600" s="112" t="s">
        <v>11</v>
      </c>
      <c r="Q600" s="112" t="s">
        <v>932</v>
      </c>
      <c r="R600" s="113">
        <f t="shared" si="154"/>
        <v>172405</v>
      </c>
      <c r="S600" s="114">
        <v>172405</v>
      </c>
      <c r="T600" s="115"/>
      <c r="U600" s="115"/>
      <c r="V600" s="116" t="s">
        <v>183</v>
      </c>
      <c r="W600" s="117">
        <v>500</v>
      </c>
      <c r="X600" s="121">
        <f t="shared" si="150"/>
        <v>160</v>
      </c>
      <c r="Y600" s="297">
        <v>80</v>
      </c>
      <c r="Z600" s="298">
        <v>80</v>
      </c>
    </row>
    <row r="601" spans="3:26" s="121" customFormat="1" ht="72.75" customHeight="1" x14ac:dyDescent="0.25">
      <c r="C601" s="121">
        <v>1</v>
      </c>
      <c r="D601" s="120" t="s">
        <v>182</v>
      </c>
      <c r="E601" s="108">
        <f t="shared" ref="E601:E664" si="155">E600+1</f>
        <v>546</v>
      </c>
      <c r="F601" s="109">
        <v>425</v>
      </c>
      <c r="G601" s="110">
        <v>90965</v>
      </c>
      <c r="H601" s="111">
        <v>50</v>
      </c>
      <c r="I601" s="158" t="s">
        <v>1415</v>
      </c>
      <c r="J601" s="158" t="s">
        <v>1606</v>
      </c>
      <c r="K601" s="112" t="s">
        <v>331</v>
      </c>
      <c r="L601" s="112" t="s">
        <v>92</v>
      </c>
      <c r="M601" s="112" t="s">
        <v>1016</v>
      </c>
      <c r="N601" s="112" t="s">
        <v>57</v>
      </c>
      <c r="O601" s="112" t="s">
        <v>11</v>
      </c>
      <c r="P601" s="112" t="s">
        <v>11</v>
      </c>
      <c r="Q601" s="112" t="s">
        <v>933</v>
      </c>
      <c r="R601" s="113">
        <f t="shared" si="154"/>
        <v>206886</v>
      </c>
      <c r="S601" s="114">
        <v>206886</v>
      </c>
      <c r="T601" s="115"/>
      <c r="U601" s="115"/>
      <c r="V601" s="116" t="s">
        <v>183</v>
      </c>
      <c r="W601" s="117">
        <v>600</v>
      </c>
      <c r="X601" s="121">
        <f t="shared" si="150"/>
        <v>200</v>
      </c>
      <c r="Y601" s="297">
        <v>100</v>
      </c>
      <c r="Z601" s="298">
        <v>100</v>
      </c>
    </row>
    <row r="602" spans="3:26" s="121" customFormat="1" ht="72.75" customHeight="1" x14ac:dyDescent="0.25">
      <c r="C602" s="121">
        <v>1</v>
      </c>
      <c r="D602" s="120" t="s">
        <v>182</v>
      </c>
      <c r="E602" s="108">
        <f t="shared" si="155"/>
        <v>547</v>
      </c>
      <c r="F602" s="109">
        <v>426</v>
      </c>
      <c r="G602" s="110">
        <v>91271</v>
      </c>
      <c r="H602" s="111">
        <v>55</v>
      </c>
      <c r="I602" s="158" t="s">
        <v>1388</v>
      </c>
      <c r="J602" s="158" t="s">
        <v>1606</v>
      </c>
      <c r="K602" s="112" t="s">
        <v>331</v>
      </c>
      <c r="L602" s="112" t="s">
        <v>92</v>
      </c>
      <c r="M602" s="112" t="s">
        <v>1017</v>
      </c>
      <c r="N602" s="112" t="s">
        <v>57</v>
      </c>
      <c r="O602" s="112" t="s">
        <v>11</v>
      </c>
      <c r="P602" s="112" t="s">
        <v>11</v>
      </c>
      <c r="Q602" s="112" t="s">
        <v>932</v>
      </c>
      <c r="R602" s="113">
        <f t="shared" si="154"/>
        <v>1034430</v>
      </c>
      <c r="S602" s="114">
        <v>1034430</v>
      </c>
      <c r="T602" s="115"/>
      <c r="U602" s="115"/>
      <c r="V602" s="116" t="s">
        <v>183</v>
      </c>
      <c r="W602" s="117">
        <v>3000</v>
      </c>
      <c r="X602" s="121">
        <f t="shared" si="150"/>
        <v>350</v>
      </c>
      <c r="Y602" s="297">
        <v>100</v>
      </c>
      <c r="Z602" s="298">
        <v>250</v>
      </c>
    </row>
    <row r="603" spans="3:26" s="121" customFormat="1" ht="72.75" customHeight="1" x14ac:dyDescent="0.25">
      <c r="C603" s="121">
        <v>1</v>
      </c>
      <c r="D603" s="120" t="s">
        <v>182</v>
      </c>
      <c r="E603" s="108">
        <f t="shared" si="155"/>
        <v>548</v>
      </c>
      <c r="F603" s="109">
        <v>427</v>
      </c>
      <c r="G603" s="110">
        <v>91273</v>
      </c>
      <c r="H603" s="111">
        <v>56</v>
      </c>
      <c r="I603" s="158" t="s">
        <v>1389</v>
      </c>
      <c r="J603" s="158" t="s">
        <v>1606</v>
      </c>
      <c r="K603" s="112" t="s">
        <v>331</v>
      </c>
      <c r="L603" s="112" t="s">
        <v>92</v>
      </c>
      <c r="M603" s="112" t="s">
        <v>1018</v>
      </c>
      <c r="N603" s="112" t="s">
        <v>57</v>
      </c>
      <c r="O603" s="112" t="s">
        <v>11</v>
      </c>
      <c r="P603" s="112" t="s">
        <v>11</v>
      </c>
      <c r="Q603" s="112" t="s">
        <v>933</v>
      </c>
      <c r="R603" s="113">
        <f t="shared" si="154"/>
        <v>1034430</v>
      </c>
      <c r="S603" s="114">
        <v>1034430</v>
      </c>
      <c r="T603" s="115"/>
      <c r="U603" s="115"/>
      <c r="V603" s="116" t="s">
        <v>183</v>
      </c>
      <c r="W603" s="117">
        <v>3000</v>
      </c>
      <c r="X603" s="121">
        <f t="shared" si="150"/>
        <v>200</v>
      </c>
      <c r="Y603" s="297">
        <v>80</v>
      </c>
      <c r="Z603" s="298">
        <v>120</v>
      </c>
    </row>
    <row r="604" spans="3:26" s="121" customFormat="1" ht="72.75" customHeight="1" x14ac:dyDescent="0.25">
      <c r="C604" s="121">
        <v>1</v>
      </c>
      <c r="D604" s="120" t="s">
        <v>182</v>
      </c>
      <c r="E604" s="108">
        <f t="shared" si="155"/>
        <v>549</v>
      </c>
      <c r="F604" s="109">
        <v>428</v>
      </c>
      <c r="G604" s="110">
        <v>91277</v>
      </c>
      <c r="H604" s="111">
        <v>57</v>
      </c>
      <c r="I604" s="158" t="s">
        <v>1390</v>
      </c>
      <c r="J604" s="158" t="s">
        <v>1606</v>
      </c>
      <c r="K604" s="112" t="s">
        <v>331</v>
      </c>
      <c r="L604" s="112" t="s">
        <v>92</v>
      </c>
      <c r="M604" s="112" t="s">
        <v>1019</v>
      </c>
      <c r="N604" s="112" t="s">
        <v>57</v>
      </c>
      <c r="O604" s="112" t="s">
        <v>11</v>
      </c>
      <c r="P604" s="112" t="s">
        <v>11</v>
      </c>
      <c r="Q604" s="112" t="s">
        <v>934</v>
      </c>
      <c r="R604" s="113">
        <f t="shared" si="154"/>
        <v>1034430</v>
      </c>
      <c r="S604" s="114">
        <v>1034430</v>
      </c>
      <c r="T604" s="115"/>
      <c r="U604" s="115"/>
      <c r="V604" s="116" t="s">
        <v>183</v>
      </c>
      <c r="W604" s="117">
        <v>3000</v>
      </c>
      <c r="X604" s="121">
        <f t="shared" si="150"/>
        <v>200</v>
      </c>
      <c r="Y604" s="297">
        <v>80</v>
      </c>
      <c r="Z604" s="298">
        <v>120</v>
      </c>
    </row>
    <row r="605" spans="3:26" s="121" customFormat="1" ht="72.75" customHeight="1" x14ac:dyDescent="0.25">
      <c r="C605" s="121">
        <v>1</v>
      </c>
      <c r="D605" s="120" t="s">
        <v>182</v>
      </c>
      <c r="E605" s="108">
        <f t="shared" si="155"/>
        <v>550</v>
      </c>
      <c r="F605" s="109">
        <v>429</v>
      </c>
      <c r="G605" s="110">
        <v>90210</v>
      </c>
      <c r="H605" s="111">
        <v>34</v>
      </c>
      <c r="I605" s="158" t="s">
        <v>1416</v>
      </c>
      <c r="J605" s="158" t="s">
        <v>1606</v>
      </c>
      <c r="K605" s="112" t="s">
        <v>331</v>
      </c>
      <c r="L605" s="112" t="s">
        <v>92</v>
      </c>
      <c r="M605" s="112" t="s">
        <v>1020</v>
      </c>
      <c r="N605" s="112" t="s">
        <v>24</v>
      </c>
      <c r="O605" s="112" t="s">
        <v>11</v>
      </c>
      <c r="P605" s="112" t="s">
        <v>11</v>
      </c>
      <c r="Q605" s="112" t="s">
        <v>269</v>
      </c>
      <c r="R605" s="113">
        <f t="shared" si="154"/>
        <v>72065.289999999994</v>
      </c>
      <c r="S605" s="114">
        <v>72065.289999999994</v>
      </c>
      <c r="T605" s="115"/>
      <c r="U605" s="115"/>
      <c r="V605" s="116" t="s">
        <v>183</v>
      </c>
      <c r="W605" s="117">
        <v>209</v>
      </c>
      <c r="X605" s="121">
        <f t="shared" si="150"/>
        <v>200</v>
      </c>
      <c r="Y605" s="297">
        <v>80</v>
      </c>
      <c r="Z605" s="298">
        <v>120</v>
      </c>
    </row>
    <row r="606" spans="3:26" s="121" customFormat="1" ht="72.75" customHeight="1" x14ac:dyDescent="0.25">
      <c r="C606" s="121">
        <v>1</v>
      </c>
      <c r="D606" s="120" t="s">
        <v>182</v>
      </c>
      <c r="E606" s="108">
        <f t="shared" si="155"/>
        <v>551</v>
      </c>
      <c r="F606" s="109">
        <v>430</v>
      </c>
      <c r="G606" s="110">
        <v>90241</v>
      </c>
      <c r="H606" s="111">
        <v>37</v>
      </c>
      <c r="I606" s="158" t="s">
        <v>1381</v>
      </c>
      <c r="J606" s="158" t="s">
        <v>1606</v>
      </c>
      <c r="K606" s="112" t="s">
        <v>331</v>
      </c>
      <c r="L606" s="112" t="s">
        <v>92</v>
      </c>
      <c r="M606" s="112" t="s">
        <v>1021</v>
      </c>
      <c r="N606" s="112" t="s">
        <v>24</v>
      </c>
      <c r="O606" s="112" t="s">
        <v>11</v>
      </c>
      <c r="P606" s="112" t="s">
        <v>11</v>
      </c>
      <c r="Q606" s="112" t="s">
        <v>269</v>
      </c>
      <c r="R606" s="113">
        <f t="shared" si="154"/>
        <v>34481</v>
      </c>
      <c r="S606" s="114">
        <v>34481</v>
      </c>
      <c r="T606" s="115"/>
      <c r="U606" s="115"/>
      <c r="V606" s="116" t="s">
        <v>183</v>
      </c>
      <c r="W606" s="117">
        <v>100</v>
      </c>
      <c r="X606" s="121">
        <f t="shared" si="150"/>
        <v>200</v>
      </c>
      <c r="Y606" s="297">
        <v>80</v>
      </c>
      <c r="Z606" s="298">
        <v>120</v>
      </c>
    </row>
    <row r="607" spans="3:26" s="121" customFormat="1" ht="72.75" customHeight="1" x14ac:dyDescent="0.25">
      <c r="C607" s="121">
        <v>1</v>
      </c>
      <c r="D607" s="120" t="s">
        <v>182</v>
      </c>
      <c r="E607" s="108">
        <f t="shared" si="155"/>
        <v>552</v>
      </c>
      <c r="F607" s="109">
        <v>431</v>
      </c>
      <c r="G607" s="110">
        <v>90227</v>
      </c>
      <c r="H607" s="111">
        <v>36</v>
      </c>
      <c r="I607" s="158" t="s">
        <v>1380</v>
      </c>
      <c r="J607" s="158" t="s">
        <v>1606</v>
      </c>
      <c r="K607" s="112" t="s">
        <v>331</v>
      </c>
      <c r="L607" s="112" t="s">
        <v>92</v>
      </c>
      <c r="M607" s="112" t="s">
        <v>1022</v>
      </c>
      <c r="N607" s="112" t="s">
        <v>24</v>
      </c>
      <c r="O607" s="112" t="s">
        <v>11</v>
      </c>
      <c r="P607" s="112" t="s">
        <v>11</v>
      </c>
      <c r="Q607" s="112" t="s">
        <v>269</v>
      </c>
      <c r="R607" s="113">
        <f t="shared" si="154"/>
        <v>17240.5</v>
      </c>
      <c r="S607" s="114">
        <v>17240.5</v>
      </c>
      <c r="T607" s="115"/>
      <c r="U607" s="115"/>
      <c r="V607" s="116" t="s">
        <v>183</v>
      </c>
      <c r="W607" s="117">
        <v>50</v>
      </c>
      <c r="X607" s="121">
        <f t="shared" si="150"/>
        <v>200</v>
      </c>
      <c r="Y607" s="297">
        <v>80</v>
      </c>
      <c r="Z607" s="298">
        <v>120</v>
      </c>
    </row>
    <row r="608" spans="3:26" s="121" customFormat="1" ht="72.75" customHeight="1" x14ac:dyDescent="0.25">
      <c r="C608" s="121">
        <v>1</v>
      </c>
      <c r="D608" s="120" t="s">
        <v>182</v>
      </c>
      <c r="E608" s="108">
        <f t="shared" si="155"/>
        <v>553</v>
      </c>
      <c r="F608" s="109">
        <v>432</v>
      </c>
      <c r="G608" s="110">
        <v>92298</v>
      </c>
      <c r="H608" s="111">
        <v>72</v>
      </c>
      <c r="I608" s="158" t="s">
        <v>1418</v>
      </c>
      <c r="J608" s="158" t="s">
        <v>1606</v>
      </c>
      <c r="K608" s="112" t="s">
        <v>331</v>
      </c>
      <c r="L608" s="112" t="s">
        <v>92</v>
      </c>
      <c r="M608" s="112" t="s">
        <v>1023</v>
      </c>
      <c r="N608" s="112" t="s">
        <v>57</v>
      </c>
      <c r="O608" s="112" t="s">
        <v>11</v>
      </c>
      <c r="P608" s="112" t="s">
        <v>11</v>
      </c>
      <c r="Q608" s="112" t="s">
        <v>269</v>
      </c>
      <c r="R608" s="113">
        <f t="shared" si="154"/>
        <v>34481</v>
      </c>
      <c r="S608" s="114">
        <v>34481</v>
      </c>
      <c r="T608" s="115"/>
      <c r="U608" s="115"/>
      <c r="V608" s="116" t="s">
        <v>183</v>
      </c>
      <c r="W608" s="117">
        <v>100</v>
      </c>
      <c r="X608" s="121">
        <f t="shared" si="150"/>
        <v>200</v>
      </c>
      <c r="Y608" s="297">
        <v>80</v>
      </c>
      <c r="Z608" s="298">
        <v>120</v>
      </c>
    </row>
    <row r="609" spans="3:26" s="121" customFormat="1" ht="72.75" customHeight="1" x14ac:dyDescent="0.25">
      <c r="C609" s="121">
        <v>1</v>
      </c>
      <c r="D609" s="120" t="s">
        <v>182</v>
      </c>
      <c r="E609" s="108">
        <f t="shared" si="155"/>
        <v>554</v>
      </c>
      <c r="F609" s="109">
        <v>433</v>
      </c>
      <c r="G609" s="110">
        <v>92308</v>
      </c>
      <c r="H609" s="111">
        <v>73</v>
      </c>
      <c r="I609" s="158" t="s">
        <v>1422</v>
      </c>
      <c r="J609" s="158" t="s">
        <v>1606</v>
      </c>
      <c r="K609" s="112" t="s">
        <v>331</v>
      </c>
      <c r="L609" s="112" t="s">
        <v>92</v>
      </c>
      <c r="M609" s="112" t="s">
        <v>1024</v>
      </c>
      <c r="N609" s="112" t="s">
        <v>57</v>
      </c>
      <c r="O609" s="112" t="s">
        <v>11</v>
      </c>
      <c r="P609" s="112" t="s">
        <v>11</v>
      </c>
      <c r="Q609" s="112" t="s">
        <v>269</v>
      </c>
      <c r="R609" s="113">
        <f t="shared" si="154"/>
        <v>34481</v>
      </c>
      <c r="S609" s="114">
        <v>34481</v>
      </c>
      <c r="T609" s="115"/>
      <c r="U609" s="115"/>
      <c r="V609" s="116" t="s">
        <v>183</v>
      </c>
      <c r="W609" s="117">
        <v>100</v>
      </c>
      <c r="X609" s="121">
        <f t="shared" si="150"/>
        <v>200</v>
      </c>
      <c r="Y609" s="297">
        <v>80</v>
      </c>
      <c r="Z609" s="298">
        <v>120</v>
      </c>
    </row>
    <row r="610" spans="3:26" s="121" customFormat="1" ht="72.75" customHeight="1" x14ac:dyDescent="0.25">
      <c r="C610" s="121">
        <v>1</v>
      </c>
      <c r="D610" s="120" t="s">
        <v>182</v>
      </c>
      <c r="E610" s="108">
        <f t="shared" si="155"/>
        <v>555</v>
      </c>
      <c r="F610" s="109">
        <v>434</v>
      </c>
      <c r="G610" s="110">
        <v>94809</v>
      </c>
      <c r="H610" s="111">
        <v>99</v>
      </c>
      <c r="I610" s="158" t="s">
        <v>1398</v>
      </c>
      <c r="J610" s="158" t="s">
        <v>1606</v>
      </c>
      <c r="K610" s="112" t="s">
        <v>331</v>
      </c>
      <c r="L610" s="112" t="s">
        <v>92</v>
      </c>
      <c r="M610" s="112" t="s">
        <v>1025</v>
      </c>
      <c r="N610" s="112" t="s">
        <v>24</v>
      </c>
      <c r="O610" s="112" t="s">
        <v>11</v>
      </c>
      <c r="P610" s="112" t="s">
        <v>11</v>
      </c>
      <c r="Q610" s="112" t="s">
        <v>269</v>
      </c>
      <c r="R610" s="113">
        <f t="shared" si="154"/>
        <v>32746.950510000002</v>
      </c>
      <c r="S610" s="114">
        <v>32746.950510000002</v>
      </c>
      <c r="T610" s="115"/>
      <c r="U610" s="115"/>
      <c r="V610" s="116" t="s">
        <v>183</v>
      </c>
      <c r="W610" s="117">
        <v>94.971000000000004</v>
      </c>
      <c r="X610" s="121">
        <f t="shared" si="150"/>
        <v>200</v>
      </c>
      <c r="Y610" s="297">
        <v>70</v>
      </c>
      <c r="Z610" s="298">
        <v>130</v>
      </c>
    </row>
    <row r="611" spans="3:26" s="121" customFormat="1" ht="72.75" customHeight="1" x14ac:dyDescent="0.25">
      <c r="C611" s="121">
        <v>1</v>
      </c>
      <c r="D611" s="120" t="s">
        <v>182</v>
      </c>
      <c r="E611" s="108">
        <f t="shared" si="155"/>
        <v>556</v>
      </c>
      <c r="F611" s="109">
        <v>435</v>
      </c>
      <c r="G611" s="110">
        <v>89250</v>
      </c>
      <c r="H611" s="111">
        <v>29</v>
      </c>
      <c r="I611" s="158" t="s">
        <v>1392</v>
      </c>
      <c r="J611" s="158" t="s">
        <v>1606</v>
      </c>
      <c r="K611" s="112" t="s">
        <v>331</v>
      </c>
      <c r="L611" s="112" t="s">
        <v>92</v>
      </c>
      <c r="M611" s="112" t="s">
        <v>1026</v>
      </c>
      <c r="N611" s="112" t="s">
        <v>24</v>
      </c>
      <c r="O611" s="112" t="s">
        <v>11</v>
      </c>
      <c r="P611" s="112" t="s">
        <v>11</v>
      </c>
      <c r="Q611" s="112" t="s">
        <v>174</v>
      </c>
      <c r="R611" s="113">
        <f t="shared" si="154"/>
        <v>68962</v>
      </c>
      <c r="S611" s="114">
        <v>68962</v>
      </c>
      <c r="T611" s="115"/>
      <c r="U611" s="115"/>
      <c r="V611" s="116" t="s">
        <v>183</v>
      </c>
      <c r="W611" s="117">
        <v>200</v>
      </c>
      <c r="X611" s="121">
        <f t="shared" si="150"/>
        <v>254</v>
      </c>
      <c r="Y611" s="297">
        <v>98</v>
      </c>
      <c r="Z611" s="298">
        <v>156</v>
      </c>
    </row>
    <row r="612" spans="3:26" s="121" customFormat="1" ht="72.75" customHeight="1" x14ac:dyDescent="0.25">
      <c r="C612" s="121">
        <v>1</v>
      </c>
      <c r="D612" s="120" t="s">
        <v>182</v>
      </c>
      <c r="E612" s="108">
        <f t="shared" si="155"/>
        <v>557</v>
      </c>
      <c r="F612" s="109">
        <v>436</v>
      </c>
      <c r="G612" s="110">
        <v>92296</v>
      </c>
      <c r="H612" s="111">
        <v>71</v>
      </c>
      <c r="I612" s="158" t="s">
        <v>1936</v>
      </c>
      <c r="J612" s="158" t="s">
        <v>1606</v>
      </c>
      <c r="K612" s="112" t="s">
        <v>331</v>
      </c>
      <c r="L612" s="112" t="s">
        <v>92</v>
      </c>
      <c r="M612" s="112" t="s">
        <v>1027</v>
      </c>
      <c r="N612" s="112" t="s">
        <v>57</v>
      </c>
      <c r="O612" s="112" t="s">
        <v>11</v>
      </c>
      <c r="P612" s="112" t="s">
        <v>11</v>
      </c>
      <c r="Q612" s="112" t="s">
        <v>461</v>
      </c>
      <c r="R612" s="113">
        <f t="shared" si="154"/>
        <v>103443</v>
      </c>
      <c r="S612" s="114">
        <v>103443</v>
      </c>
      <c r="T612" s="115"/>
      <c r="U612" s="115"/>
      <c r="V612" s="116" t="s">
        <v>183</v>
      </c>
      <c r="W612" s="117">
        <v>300</v>
      </c>
      <c r="X612" s="121">
        <f t="shared" si="150"/>
        <v>288</v>
      </c>
      <c r="Y612" s="297">
        <v>140</v>
      </c>
      <c r="Z612" s="298">
        <v>148</v>
      </c>
    </row>
    <row r="613" spans="3:26" s="121" customFormat="1" ht="72.75" customHeight="1" x14ac:dyDescent="0.25">
      <c r="C613" s="121">
        <v>1</v>
      </c>
      <c r="D613" s="120" t="s">
        <v>182</v>
      </c>
      <c r="E613" s="108">
        <f t="shared" si="155"/>
        <v>558</v>
      </c>
      <c r="F613" s="109">
        <v>438</v>
      </c>
      <c r="G613" s="110">
        <v>96511</v>
      </c>
      <c r="H613" s="111">
        <v>111</v>
      </c>
      <c r="I613" s="158" t="s">
        <v>1439</v>
      </c>
      <c r="J613" s="158" t="s">
        <v>1606</v>
      </c>
      <c r="K613" s="112" t="s">
        <v>331</v>
      </c>
      <c r="L613" s="112" t="s">
        <v>92</v>
      </c>
      <c r="M613" s="112" t="s">
        <v>1028</v>
      </c>
      <c r="N613" s="112" t="s">
        <v>34</v>
      </c>
      <c r="O613" s="112" t="s">
        <v>11</v>
      </c>
      <c r="P613" s="112" t="s">
        <v>11</v>
      </c>
      <c r="Q613" s="112" t="s">
        <v>356</v>
      </c>
      <c r="R613" s="113">
        <f t="shared" si="154"/>
        <v>34481</v>
      </c>
      <c r="S613" s="114">
        <v>34481</v>
      </c>
      <c r="T613" s="115"/>
      <c r="U613" s="115"/>
      <c r="V613" s="116" t="s">
        <v>183</v>
      </c>
      <c r="W613" s="117">
        <v>100</v>
      </c>
      <c r="X613" s="121">
        <f t="shared" si="150"/>
        <v>499</v>
      </c>
      <c r="Y613" s="297">
        <v>241</v>
      </c>
      <c r="Z613" s="298">
        <v>258</v>
      </c>
    </row>
    <row r="614" spans="3:26" s="121" customFormat="1" ht="72.75" customHeight="1" x14ac:dyDescent="0.25">
      <c r="C614" s="121">
        <v>1</v>
      </c>
      <c r="D614" s="120" t="s">
        <v>182</v>
      </c>
      <c r="E614" s="108">
        <f t="shared" si="155"/>
        <v>559</v>
      </c>
      <c r="F614" s="109">
        <v>439</v>
      </c>
      <c r="G614" s="110">
        <v>93525</v>
      </c>
      <c r="H614" s="111">
        <v>90</v>
      </c>
      <c r="I614" s="158" t="s">
        <v>1435</v>
      </c>
      <c r="J614" s="158" t="s">
        <v>1606</v>
      </c>
      <c r="K614" s="112" t="s">
        <v>331</v>
      </c>
      <c r="L614" s="112" t="s">
        <v>92</v>
      </c>
      <c r="M614" s="112" t="s">
        <v>1029</v>
      </c>
      <c r="N614" s="112" t="s">
        <v>57</v>
      </c>
      <c r="O614" s="112" t="s">
        <v>11</v>
      </c>
      <c r="P614" s="112" t="s">
        <v>11</v>
      </c>
      <c r="Q614" s="112" t="s">
        <v>459</v>
      </c>
      <c r="R614" s="113">
        <f t="shared" si="154"/>
        <v>344810</v>
      </c>
      <c r="S614" s="114">
        <v>344810</v>
      </c>
      <c r="T614" s="115"/>
      <c r="U614" s="115"/>
      <c r="V614" s="116" t="s">
        <v>183</v>
      </c>
      <c r="W614" s="117">
        <v>1000</v>
      </c>
      <c r="X614" s="121">
        <f t="shared" si="150"/>
        <v>284</v>
      </c>
      <c r="Y614" s="297">
        <v>139</v>
      </c>
      <c r="Z614" s="298">
        <v>145</v>
      </c>
    </row>
    <row r="615" spans="3:26" s="121" customFormat="1" ht="72.75" customHeight="1" x14ac:dyDescent="0.25">
      <c r="C615" s="121">
        <v>1</v>
      </c>
      <c r="D615" s="120" t="s">
        <v>182</v>
      </c>
      <c r="E615" s="108">
        <f t="shared" si="155"/>
        <v>560</v>
      </c>
      <c r="F615" s="109">
        <v>440</v>
      </c>
      <c r="G615" s="110">
        <v>91942</v>
      </c>
      <c r="H615" s="111">
        <v>63</v>
      </c>
      <c r="I615" s="158" t="s">
        <v>1405</v>
      </c>
      <c r="J615" s="158" t="s">
        <v>1606</v>
      </c>
      <c r="K615" s="112" t="s">
        <v>331</v>
      </c>
      <c r="L615" s="112" t="s">
        <v>92</v>
      </c>
      <c r="M615" s="112" t="s">
        <v>1030</v>
      </c>
      <c r="N615" s="112" t="s">
        <v>24</v>
      </c>
      <c r="O615" s="112" t="s">
        <v>11</v>
      </c>
      <c r="P615" s="112" t="s">
        <v>11</v>
      </c>
      <c r="Q615" s="112" t="s">
        <v>450</v>
      </c>
      <c r="R615" s="113">
        <f t="shared" si="154"/>
        <v>87399.335510000004</v>
      </c>
      <c r="S615" s="114">
        <v>87399.335510000004</v>
      </c>
      <c r="T615" s="115"/>
      <c r="U615" s="115"/>
      <c r="V615" s="116" t="s">
        <v>183</v>
      </c>
      <c r="W615" s="117">
        <v>253.471</v>
      </c>
      <c r="X615" s="121">
        <f t="shared" si="150"/>
        <v>366</v>
      </c>
      <c r="Y615" s="297">
        <v>168</v>
      </c>
      <c r="Z615" s="298">
        <v>198</v>
      </c>
    </row>
    <row r="616" spans="3:26" s="121" customFormat="1" ht="72.75" customHeight="1" x14ac:dyDescent="0.25">
      <c r="C616" s="121">
        <v>1</v>
      </c>
      <c r="D616" s="120" t="s">
        <v>182</v>
      </c>
      <c r="E616" s="108">
        <f t="shared" si="155"/>
        <v>561</v>
      </c>
      <c r="F616" s="109">
        <v>441</v>
      </c>
      <c r="G616" s="110">
        <v>99078</v>
      </c>
      <c r="H616" s="111">
        <v>132</v>
      </c>
      <c r="I616" s="158" t="s">
        <v>1421</v>
      </c>
      <c r="J616" s="158" t="s">
        <v>1606</v>
      </c>
      <c r="K616" s="112" t="s">
        <v>331</v>
      </c>
      <c r="L616" s="112" t="s">
        <v>92</v>
      </c>
      <c r="M616" s="112" t="s">
        <v>1031</v>
      </c>
      <c r="N616" s="112" t="s">
        <v>111</v>
      </c>
      <c r="O616" s="112" t="s">
        <v>11</v>
      </c>
      <c r="P616" s="112" t="s">
        <v>11</v>
      </c>
      <c r="Q616" s="112" t="s">
        <v>272</v>
      </c>
      <c r="R616" s="113">
        <f t="shared" si="154"/>
        <v>275848</v>
      </c>
      <c r="S616" s="114">
        <v>275848</v>
      </c>
      <c r="T616" s="115"/>
      <c r="U616" s="115"/>
      <c r="V616" s="116" t="s">
        <v>183</v>
      </c>
      <c r="W616" s="117">
        <v>800</v>
      </c>
      <c r="X616" s="121">
        <f t="shared" si="150"/>
        <v>550</v>
      </c>
      <c r="Y616" s="297">
        <v>200</v>
      </c>
      <c r="Z616" s="298">
        <v>350</v>
      </c>
    </row>
    <row r="617" spans="3:26" s="121" customFormat="1" ht="72.75" customHeight="1" x14ac:dyDescent="0.25">
      <c r="C617" s="121">
        <v>1</v>
      </c>
      <c r="D617" s="120" t="s">
        <v>182</v>
      </c>
      <c r="E617" s="108">
        <f t="shared" si="155"/>
        <v>562</v>
      </c>
      <c r="F617" s="109">
        <v>442</v>
      </c>
      <c r="G617" s="110">
        <v>91889</v>
      </c>
      <c r="H617" s="111">
        <v>62</v>
      </c>
      <c r="I617" s="158" t="s">
        <v>1404</v>
      </c>
      <c r="J617" s="158" t="s">
        <v>1606</v>
      </c>
      <c r="K617" s="112" t="s">
        <v>331</v>
      </c>
      <c r="L617" s="112" t="s">
        <v>92</v>
      </c>
      <c r="M617" s="112" t="s">
        <v>1032</v>
      </c>
      <c r="N617" s="112" t="s">
        <v>57</v>
      </c>
      <c r="O617" s="112" t="s">
        <v>11</v>
      </c>
      <c r="P617" s="112" t="s">
        <v>11</v>
      </c>
      <c r="Q617" s="112" t="s">
        <v>451</v>
      </c>
      <c r="R617" s="113">
        <f t="shared" si="154"/>
        <v>17240.5</v>
      </c>
      <c r="S617" s="114">
        <v>17240.5</v>
      </c>
      <c r="T617" s="115"/>
      <c r="U617" s="115"/>
      <c r="V617" s="116" t="s">
        <v>183</v>
      </c>
      <c r="W617" s="117">
        <v>50</v>
      </c>
      <c r="X617" s="121">
        <f t="shared" si="150"/>
        <v>200</v>
      </c>
      <c r="Y617" s="297">
        <v>80</v>
      </c>
      <c r="Z617" s="298">
        <v>120</v>
      </c>
    </row>
    <row r="618" spans="3:26" s="121" customFormat="1" ht="72.75" customHeight="1" x14ac:dyDescent="0.25">
      <c r="C618" s="121">
        <v>1</v>
      </c>
      <c r="D618" s="120" t="s">
        <v>182</v>
      </c>
      <c r="E618" s="108">
        <f t="shared" si="155"/>
        <v>563</v>
      </c>
      <c r="F618" s="109">
        <v>443</v>
      </c>
      <c r="G618" s="110">
        <v>91996</v>
      </c>
      <c r="H618" s="111">
        <v>65</v>
      </c>
      <c r="I618" s="158" t="s">
        <v>1407</v>
      </c>
      <c r="J618" s="158" t="s">
        <v>1606</v>
      </c>
      <c r="K618" s="112" t="s">
        <v>331</v>
      </c>
      <c r="L618" s="112" t="s">
        <v>92</v>
      </c>
      <c r="M618" s="112" t="s">
        <v>1033</v>
      </c>
      <c r="N618" s="112" t="s">
        <v>57</v>
      </c>
      <c r="O618" s="112" t="s">
        <v>11</v>
      </c>
      <c r="P618" s="112" t="s">
        <v>11</v>
      </c>
      <c r="Q618" s="112" t="s">
        <v>451</v>
      </c>
      <c r="R618" s="113">
        <f t="shared" si="154"/>
        <v>51721.5</v>
      </c>
      <c r="S618" s="114">
        <v>51721.5</v>
      </c>
      <c r="T618" s="115"/>
      <c r="U618" s="115"/>
      <c r="V618" s="116" t="s">
        <v>183</v>
      </c>
      <c r="W618" s="117">
        <v>300</v>
      </c>
      <c r="X618" s="121">
        <f t="shared" si="150"/>
        <v>180</v>
      </c>
      <c r="Y618" s="297">
        <v>90</v>
      </c>
      <c r="Z618" s="298">
        <v>90</v>
      </c>
    </row>
    <row r="619" spans="3:26" s="121" customFormat="1" ht="72.75" customHeight="1" x14ac:dyDescent="0.25">
      <c r="C619" s="121">
        <v>1</v>
      </c>
      <c r="D619" s="120" t="s">
        <v>182</v>
      </c>
      <c r="E619" s="108">
        <f t="shared" si="155"/>
        <v>564</v>
      </c>
      <c r="F619" s="109">
        <v>445</v>
      </c>
      <c r="G619" s="110">
        <v>91280</v>
      </c>
      <c r="H619" s="111">
        <v>58</v>
      </c>
      <c r="I619" s="158" t="s">
        <v>1391</v>
      </c>
      <c r="J619" s="158" t="s">
        <v>1606</v>
      </c>
      <c r="K619" s="112" t="s">
        <v>331</v>
      </c>
      <c r="L619" s="112" t="s">
        <v>92</v>
      </c>
      <c r="M619" s="112" t="s">
        <v>1034</v>
      </c>
      <c r="N619" s="112" t="s">
        <v>57</v>
      </c>
      <c r="O619" s="112" t="s">
        <v>11</v>
      </c>
      <c r="P619" s="112" t="s">
        <v>11</v>
      </c>
      <c r="Q619" s="112" t="s">
        <v>461</v>
      </c>
      <c r="R619" s="113">
        <f t="shared" si="154"/>
        <v>17240.5</v>
      </c>
      <c r="S619" s="114">
        <v>17240.5</v>
      </c>
      <c r="T619" s="115"/>
      <c r="U619" s="115"/>
      <c r="V619" s="116" t="s">
        <v>183</v>
      </c>
      <c r="W619" s="117">
        <v>50</v>
      </c>
      <c r="X619" s="121">
        <f t="shared" si="150"/>
        <v>180</v>
      </c>
      <c r="Y619" s="297">
        <v>90</v>
      </c>
      <c r="Z619" s="298">
        <v>90</v>
      </c>
    </row>
    <row r="620" spans="3:26" s="121" customFormat="1" ht="72.75" customHeight="1" x14ac:dyDescent="0.25">
      <c r="C620" s="121">
        <v>1</v>
      </c>
      <c r="D620" s="120" t="s">
        <v>182</v>
      </c>
      <c r="E620" s="108">
        <f t="shared" si="155"/>
        <v>565</v>
      </c>
      <c r="F620" s="109">
        <v>446</v>
      </c>
      <c r="G620" s="110">
        <v>91607</v>
      </c>
      <c r="H620" s="111">
        <v>60</v>
      </c>
      <c r="I620" s="158" t="s">
        <v>1401</v>
      </c>
      <c r="J620" s="158" t="s">
        <v>1606</v>
      </c>
      <c r="K620" s="112" t="s">
        <v>331</v>
      </c>
      <c r="L620" s="112" t="s">
        <v>92</v>
      </c>
      <c r="M620" s="112" t="s">
        <v>1035</v>
      </c>
      <c r="N620" s="112" t="s">
        <v>57</v>
      </c>
      <c r="O620" s="112" t="s">
        <v>11</v>
      </c>
      <c r="P620" s="112" t="s">
        <v>11</v>
      </c>
      <c r="Q620" s="112" t="s">
        <v>461</v>
      </c>
      <c r="R620" s="113">
        <f t="shared" si="154"/>
        <v>20688.599999999999</v>
      </c>
      <c r="S620" s="114">
        <v>20688.599999999999</v>
      </c>
      <c r="T620" s="115"/>
      <c r="U620" s="115"/>
      <c r="V620" s="116" t="s">
        <v>183</v>
      </c>
      <c r="W620" s="117">
        <v>60</v>
      </c>
      <c r="X620" s="121">
        <f t="shared" si="150"/>
        <v>180</v>
      </c>
      <c r="Y620" s="297">
        <v>90</v>
      </c>
      <c r="Z620" s="298">
        <v>90</v>
      </c>
    </row>
    <row r="621" spans="3:26" s="121" customFormat="1" ht="72.75" customHeight="1" x14ac:dyDescent="0.25">
      <c r="C621" s="121">
        <v>1</v>
      </c>
      <c r="D621" s="120" t="s">
        <v>182</v>
      </c>
      <c r="E621" s="108">
        <f t="shared" si="155"/>
        <v>566</v>
      </c>
      <c r="F621" s="109">
        <v>447</v>
      </c>
      <c r="G621" s="110">
        <v>91657</v>
      </c>
      <c r="H621" s="111">
        <v>61</v>
      </c>
      <c r="I621" s="158" t="s">
        <v>1419</v>
      </c>
      <c r="J621" s="158" t="s">
        <v>1606</v>
      </c>
      <c r="K621" s="112" t="s">
        <v>331</v>
      </c>
      <c r="L621" s="112" t="s">
        <v>92</v>
      </c>
      <c r="M621" s="112" t="s">
        <v>1027</v>
      </c>
      <c r="N621" s="112" t="s">
        <v>57</v>
      </c>
      <c r="O621" s="112" t="s">
        <v>11</v>
      </c>
      <c r="P621" s="112" t="s">
        <v>11</v>
      </c>
      <c r="Q621" s="112" t="s">
        <v>461</v>
      </c>
      <c r="R621" s="113">
        <f t="shared" si="154"/>
        <v>31032.9</v>
      </c>
      <c r="S621" s="114">
        <v>31032.9</v>
      </c>
      <c r="T621" s="115"/>
      <c r="U621" s="115"/>
      <c r="V621" s="116" t="s">
        <v>183</v>
      </c>
      <c r="W621" s="117">
        <v>90</v>
      </c>
      <c r="X621" s="121">
        <f t="shared" si="150"/>
        <v>200</v>
      </c>
      <c r="Y621" s="297">
        <v>80</v>
      </c>
      <c r="Z621" s="298">
        <v>120</v>
      </c>
    </row>
    <row r="622" spans="3:26" s="121" customFormat="1" ht="72.75" customHeight="1" x14ac:dyDescent="0.25">
      <c r="C622" s="121">
        <v>1</v>
      </c>
      <c r="D622" s="120" t="s">
        <v>182</v>
      </c>
      <c r="E622" s="108">
        <f t="shared" si="155"/>
        <v>567</v>
      </c>
      <c r="F622" s="109">
        <v>448</v>
      </c>
      <c r="G622" s="110">
        <v>93015</v>
      </c>
      <c r="H622" s="111">
        <v>78</v>
      </c>
      <c r="I622" s="158" t="s">
        <v>1402</v>
      </c>
      <c r="J622" s="158" t="s">
        <v>1606</v>
      </c>
      <c r="K622" s="112" t="s">
        <v>331</v>
      </c>
      <c r="L622" s="112" t="s">
        <v>92</v>
      </c>
      <c r="M622" s="112" t="s">
        <v>1036</v>
      </c>
      <c r="N622" s="112" t="s">
        <v>57</v>
      </c>
      <c r="O622" s="112" t="s">
        <v>11</v>
      </c>
      <c r="P622" s="112" t="s">
        <v>11</v>
      </c>
      <c r="Q622" s="112" t="s">
        <v>462</v>
      </c>
      <c r="R622" s="113">
        <f t="shared" si="154"/>
        <v>12068.35</v>
      </c>
      <c r="S622" s="114">
        <v>12068.35</v>
      </c>
      <c r="T622" s="115"/>
      <c r="U622" s="115"/>
      <c r="V622" s="116" t="s">
        <v>183</v>
      </c>
      <c r="W622" s="117">
        <v>35</v>
      </c>
      <c r="X622" s="121">
        <f t="shared" si="150"/>
        <v>450</v>
      </c>
      <c r="Y622" s="297">
        <v>200</v>
      </c>
      <c r="Z622" s="298">
        <v>250</v>
      </c>
    </row>
    <row r="623" spans="3:26" s="121" customFormat="1" ht="72.75" customHeight="1" x14ac:dyDescent="0.25">
      <c r="C623" s="121">
        <v>1</v>
      </c>
      <c r="D623" s="120" t="s">
        <v>182</v>
      </c>
      <c r="E623" s="108">
        <f t="shared" si="155"/>
        <v>568</v>
      </c>
      <c r="F623" s="109">
        <v>449</v>
      </c>
      <c r="G623" s="110">
        <v>93985</v>
      </c>
      <c r="H623" s="111">
        <v>91</v>
      </c>
      <c r="I623" s="158" t="s">
        <v>1387</v>
      </c>
      <c r="J623" s="158" t="s">
        <v>1606</v>
      </c>
      <c r="K623" s="112" t="s">
        <v>331</v>
      </c>
      <c r="L623" s="112" t="s">
        <v>92</v>
      </c>
      <c r="M623" s="112" t="s">
        <v>1037</v>
      </c>
      <c r="N623" s="112" t="s">
        <v>57</v>
      </c>
      <c r="O623" s="112" t="s">
        <v>11</v>
      </c>
      <c r="P623" s="112" t="s">
        <v>11</v>
      </c>
      <c r="Q623" s="112" t="s">
        <v>287</v>
      </c>
      <c r="R623" s="113">
        <f t="shared" si="154"/>
        <v>172405</v>
      </c>
      <c r="S623" s="114">
        <v>172405</v>
      </c>
      <c r="T623" s="115"/>
      <c r="U623" s="115"/>
      <c r="V623" s="116" t="s">
        <v>183</v>
      </c>
      <c r="W623" s="117">
        <v>500</v>
      </c>
      <c r="X623" s="121">
        <f t="shared" ref="X623:X676" si="156">Y623+Z623</f>
        <v>350</v>
      </c>
      <c r="Y623" s="297">
        <v>170</v>
      </c>
      <c r="Z623" s="298">
        <v>180</v>
      </c>
    </row>
    <row r="624" spans="3:26" s="121" customFormat="1" ht="72.75" customHeight="1" x14ac:dyDescent="0.25">
      <c r="C624" s="121">
        <v>1</v>
      </c>
      <c r="D624" s="120" t="s">
        <v>182</v>
      </c>
      <c r="E624" s="108">
        <f t="shared" si="155"/>
        <v>569</v>
      </c>
      <c r="F624" s="109">
        <v>450</v>
      </c>
      <c r="G624" s="110">
        <v>100902</v>
      </c>
      <c r="H624" s="111">
        <v>137</v>
      </c>
      <c r="I624" s="158" t="s">
        <v>1424</v>
      </c>
      <c r="J624" s="158" t="s">
        <v>1606</v>
      </c>
      <c r="K624" s="112" t="s">
        <v>331</v>
      </c>
      <c r="L624" s="112" t="s">
        <v>92</v>
      </c>
      <c r="M624" s="112" t="s">
        <v>1038</v>
      </c>
      <c r="N624" s="112" t="s">
        <v>96</v>
      </c>
      <c r="O624" s="112" t="s">
        <v>11</v>
      </c>
      <c r="P624" s="112" t="s">
        <v>11</v>
      </c>
      <c r="Q624" s="112" t="s">
        <v>274</v>
      </c>
      <c r="R624" s="113">
        <f t="shared" si="154"/>
        <v>122604.78131999999</v>
      </c>
      <c r="S624" s="114">
        <v>122604.78131999999</v>
      </c>
      <c r="T624" s="115"/>
      <c r="U624" s="115"/>
      <c r="V624" s="116" t="s">
        <v>183</v>
      </c>
      <c r="W624" s="117">
        <v>355.572</v>
      </c>
      <c r="X624" s="121">
        <f t="shared" si="156"/>
        <v>200</v>
      </c>
      <c r="Y624" s="297">
        <v>100</v>
      </c>
      <c r="Z624" s="298">
        <v>100</v>
      </c>
    </row>
    <row r="625" spans="3:26" s="121" customFormat="1" ht="72.75" customHeight="1" x14ac:dyDescent="0.25">
      <c r="C625" s="121">
        <v>1</v>
      </c>
      <c r="D625" s="120" t="s">
        <v>182</v>
      </c>
      <c r="E625" s="108">
        <f t="shared" si="155"/>
        <v>570</v>
      </c>
      <c r="F625" s="109">
        <v>451</v>
      </c>
      <c r="G625" s="110">
        <v>96523</v>
      </c>
      <c r="H625" s="111">
        <v>112</v>
      </c>
      <c r="I625" s="158" t="s">
        <v>1440</v>
      </c>
      <c r="J625" s="158" t="s">
        <v>1606</v>
      </c>
      <c r="K625" s="112" t="s">
        <v>331</v>
      </c>
      <c r="L625" s="112" t="s">
        <v>92</v>
      </c>
      <c r="M625" s="112" t="s">
        <v>1039</v>
      </c>
      <c r="N625" s="112" t="s">
        <v>24</v>
      </c>
      <c r="O625" s="112" t="s">
        <v>11</v>
      </c>
      <c r="P625" s="112" t="s">
        <v>11</v>
      </c>
      <c r="Q625" s="112" t="s">
        <v>463</v>
      </c>
      <c r="R625" s="113">
        <f t="shared" si="154"/>
        <v>68962</v>
      </c>
      <c r="S625" s="114">
        <v>68962</v>
      </c>
      <c r="T625" s="115"/>
      <c r="U625" s="115"/>
      <c r="V625" s="116" t="s">
        <v>183</v>
      </c>
      <c r="W625" s="117">
        <v>200</v>
      </c>
      <c r="X625" s="121">
        <f t="shared" si="156"/>
        <v>200</v>
      </c>
      <c r="Y625" s="297">
        <v>120</v>
      </c>
      <c r="Z625" s="298">
        <v>80</v>
      </c>
    </row>
    <row r="626" spans="3:26" s="121" customFormat="1" ht="72.75" customHeight="1" x14ac:dyDescent="0.25">
      <c r="C626" s="121">
        <v>1</v>
      </c>
      <c r="D626" s="120" t="s">
        <v>182</v>
      </c>
      <c r="E626" s="108">
        <f t="shared" si="155"/>
        <v>571</v>
      </c>
      <c r="F626" s="109">
        <v>452</v>
      </c>
      <c r="G626" s="110">
        <v>96167</v>
      </c>
      <c r="H626" s="111">
        <v>108</v>
      </c>
      <c r="I626" s="158" t="s">
        <v>1375</v>
      </c>
      <c r="J626" s="158" t="s">
        <v>1606</v>
      </c>
      <c r="K626" s="112" t="s">
        <v>331</v>
      </c>
      <c r="L626" s="112" t="s">
        <v>92</v>
      </c>
      <c r="M626" s="112" t="s">
        <v>1040</v>
      </c>
      <c r="N626" s="112" t="s">
        <v>24</v>
      </c>
      <c r="O626" s="112" t="s">
        <v>11</v>
      </c>
      <c r="P626" s="112" t="s">
        <v>11</v>
      </c>
      <c r="Q626" s="112" t="s">
        <v>248</v>
      </c>
      <c r="R626" s="113">
        <f t="shared" si="154"/>
        <v>34481</v>
      </c>
      <c r="S626" s="114">
        <v>34481</v>
      </c>
      <c r="T626" s="115"/>
      <c r="U626" s="115"/>
      <c r="V626" s="116" t="s">
        <v>183</v>
      </c>
      <c r="W626" s="117">
        <v>100</v>
      </c>
      <c r="X626" s="121">
        <f t="shared" si="156"/>
        <v>217</v>
      </c>
      <c r="Y626" s="297">
        <v>100</v>
      </c>
      <c r="Z626" s="298">
        <v>117</v>
      </c>
    </row>
    <row r="627" spans="3:26" s="121" customFormat="1" ht="72.75" customHeight="1" x14ac:dyDescent="0.25">
      <c r="C627" s="121">
        <v>1</v>
      </c>
      <c r="D627" s="120" t="s">
        <v>182</v>
      </c>
      <c r="E627" s="108">
        <f t="shared" si="155"/>
        <v>572</v>
      </c>
      <c r="F627" s="109">
        <v>453</v>
      </c>
      <c r="G627" s="110">
        <v>95165</v>
      </c>
      <c r="H627" s="111">
        <v>101</v>
      </c>
      <c r="I627" s="158" t="s">
        <v>1414</v>
      </c>
      <c r="J627" s="158" t="s">
        <v>1606</v>
      </c>
      <c r="K627" s="112" t="s">
        <v>331</v>
      </c>
      <c r="L627" s="112" t="s">
        <v>92</v>
      </c>
      <c r="M627" s="112" t="s">
        <v>1041</v>
      </c>
      <c r="N627" s="112" t="s">
        <v>57</v>
      </c>
      <c r="O627" s="112" t="s">
        <v>11</v>
      </c>
      <c r="P627" s="112" t="s">
        <v>11</v>
      </c>
      <c r="Q627" s="112" t="s">
        <v>276</v>
      </c>
      <c r="R627" s="113">
        <f t="shared" si="154"/>
        <v>46372.117659999996</v>
      </c>
      <c r="S627" s="114">
        <v>46372.117659999996</v>
      </c>
      <c r="T627" s="115"/>
      <c r="U627" s="115"/>
      <c r="V627" s="116" t="s">
        <v>183</v>
      </c>
      <c r="W627" s="117">
        <v>134.48599999999999</v>
      </c>
      <c r="X627" s="121">
        <f t="shared" si="156"/>
        <v>276</v>
      </c>
      <c r="Y627" s="297">
        <v>120</v>
      </c>
      <c r="Z627" s="298">
        <v>156</v>
      </c>
    </row>
    <row r="628" spans="3:26" s="121" customFormat="1" ht="72.75" customHeight="1" x14ac:dyDescent="0.25">
      <c r="C628" s="121">
        <v>1</v>
      </c>
      <c r="D628" s="120" t="s">
        <v>182</v>
      </c>
      <c r="E628" s="108">
        <f t="shared" si="155"/>
        <v>573</v>
      </c>
      <c r="F628" s="109">
        <v>454</v>
      </c>
      <c r="G628" s="110">
        <v>125950</v>
      </c>
      <c r="H628" s="111">
        <v>258</v>
      </c>
      <c r="I628" s="158" t="s">
        <v>1937</v>
      </c>
      <c r="J628" s="158" t="s">
        <v>1606</v>
      </c>
      <c r="K628" s="112" t="s">
        <v>331</v>
      </c>
      <c r="L628" s="112" t="s">
        <v>92</v>
      </c>
      <c r="M628" s="112" t="s">
        <v>1042</v>
      </c>
      <c r="N628" s="112" t="s">
        <v>24</v>
      </c>
      <c r="O628" s="112" t="s">
        <v>11</v>
      </c>
      <c r="P628" s="112" t="s">
        <v>11</v>
      </c>
      <c r="Q628" s="112" t="s">
        <v>276</v>
      </c>
      <c r="R628" s="113">
        <f t="shared" si="154"/>
        <v>275848</v>
      </c>
      <c r="S628" s="114">
        <v>275848</v>
      </c>
      <c r="T628" s="115"/>
      <c r="U628" s="115"/>
      <c r="V628" s="116" t="s">
        <v>183</v>
      </c>
      <c r="W628" s="117">
        <v>800</v>
      </c>
      <c r="X628" s="121">
        <f t="shared" si="156"/>
        <v>300</v>
      </c>
      <c r="Y628" s="297">
        <v>150</v>
      </c>
      <c r="Z628" s="298">
        <v>150</v>
      </c>
    </row>
    <row r="629" spans="3:26" s="121" customFormat="1" ht="72.75" customHeight="1" x14ac:dyDescent="0.25">
      <c r="C629" s="121">
        <v>1</v>
      </c>
      <c r="D629" s="120" t="s">
        <v>182</v>
      </c>
      <c r="E629" s="108">
        <f t="shared" si="155"/>
        <v>574</v>
      </c>
      <c r="F629" s="109">
        <v>455</v>
      </c>
      <c r="G629" s="110">
        <v>90725</v>
      </c>
      <c r="H629" s="111">
        <v>46</v>
      </c>
      <c r="I629" s="158" t="s">
        <v>1406</v>
      </c>
      <c r="J629" s="158" t="s">
        <v>1606</v>
      </c>
      <c r="K629" s="112" t="s">
        <v>331</v>
      </c>
      <c r="L629" s="112" t="s">
        <v>92</v>
      </c>
      <c r="M629" s="112" t="s">
        <v>1043</v>
      </c>
      <c r="N629" s="112" t="s">
        <v>57</v>
      </c>
      <c r="O629" s="112" t="s">
        <v>11</v>
      </c>
      <c r="P629" s="112" t="s">
        <v>11</v>
      </c>
      <c r="Q629" s="112" t="s">
        <v>276</v>
      </c>
      <c r="R629" s="113">
        <f t="shared" si="154"/>
        <v>39786.246659999997</v>
      </c>
      <c r="S629" s="114">
        <v>39786.246659999997</v>
      </c>
      <c r="T629" s="115"/>
      <c r="U629" s="115"/>
      <c r="V629" s="116" t="s">
        <v>183</v>
      </c>
      <c r="W629" s="117">
        <v>115.386</v>
      </c>
      <c r="X629" s="121">
        <f t="shared" si="156"/>
        <v>180</v>
      </c>
      <c r="Y629" s="297">
        <v>91</v>
      </c>
      <c r="Z629" s="298">
        <v>89</v>
      </c>
    </row>
    <row r="630" spans="3:26" s="121" customFormat="1" ht="72.75" customHeight="1" x14ac:dyDescent="0.25">
      <c r="C630" s="121">
        <v>1</v>
      </c>
      <c r="D630" s="120" t="s">
        <v>182</v>
      </c>
      <c r="E630" s="108">
        <f t="shared" si="155"/>
        <v>575</v>
      </c>
      <c r="F630" s="109">
        <v>456</v>
      </c>
      <c r="G630" s="110">
        <v>90841</v>
      </c>
      <c r="H630" s="111">
        <v>49</v>
      </c>
      <c r="I630" s="158" t="s">
        <v>1410</v>
      </c>
      <c r="J630" s="158" t="s">
        <v>1606</v>
      </c>
      <c r="K630" s="112" t="s">
        <v>331</v>
      </c>
      <c r="L630" s="112" t="s">
        <v>92</v>
      </c>
      <c r="M630" s="112" t="s">
        <v>1044</v>
      </c>
      <c r="N630" s="112" t="s">
        <v>57</v>
      </c>
      <c r="O630" s="112" t="s">
        <v>11</v>
      </c>
      <c r="P630" s="112" t="s">
        <v>11</v>
      </c>
      <c r="Q630" s="112" t="s">
        <v>276</v>
      </c>
      <c r="R630" s="113">
        <f t="shared" si="154"/>
        <v>103443</v>
      </c>
      <c r="S630" s="114">
        <v>103443</v>
      </c>
      <c r="T630" s="115"/>
      <c r="U630" s="115"/>
      <c r="V630" s="116" t="s">
        <v>183</v>
      </c>
      <c r="W630" s="117">
        <v>300</v>
      </c>
      <c r="X630" s="121">
        <f t="shared" si="156"/>
        <v>183</v>
      </c>
      <c r="Y630" s="297">
        <v>87</v>
      </c>
      <c r="Z630" s="298">
        <v>96</v>
      </c>
    </row>
    <row r="631" spans="3:26" s="121" customFormat="1" ht="72.75" customHeight="1" x14ac:dyDescent="0.25">
      <c r="C631" s="121">
        <v>1</v>
      </c>
      <c r="D631" s="120" t="s">
        <v>182</v>
      </c>
      <c r="E631" s="108">
        <f t="shared" si="155"/>
        <v>576</v>
      </c>
      <c r="F631" s="109">
        <v>457</v>
      </c>
      <c r="G631" s="110">
        <v>91224</v>
      </c>
      <c r="H631" s="111">
        <v>52</v>
      </c>
      <c r="I631" s="158" t="s">
        <v>1386</v>
      </c>
      <c r="J631" s="158" t="s">
        <v>1606</v>
      </c>
      <c r="K631" s="112" t="s">
        <v>331</v>
      </c>
      <c r="L631" s="112" t="s">
        <v>92</v>
      </c>
      <c r="M631" s="112" t="s">
        <v>957</v>
      </c>
      <c r="N631" s="112" t="s">
        <v>57</v>
      </c>
      <c r="O631" s="112" t="s">
        <v>11</v>
      </c>
      <c r="P631" s="112" t="s">
        <v>11</v>
      </c>
      <c r="Q631" s="112" t="s">
        <v>276</v>
      </c>
      <c r="R631" s="113">
        <f t="shared" si="154"/>
        <v>87197.621660000004</v>
      </c>
      <c r="S631" s="114">
        <v>87197.621660000004</v>
      </c>
      <c r="T631" s="115"/>
      <c r="U631" s="115"/>
      <c r="V631" s="116" t="s">
        <v>183</v>
      </c>
      <c r="W631" s="117">
        <v>252.886</v>
      </c>
      <c r="X631" s="121">
        <f t="shared" si="156"/>
        <v>230</v>
      </c>
      <c r="Y631" s="297">
        <v>110</v>
      </c>
      <c r="Z631" s="298">
        <v>120</v>
      </c>
    </row>
    <row r="632" spans="3:26" s="121" customFormat="1" ht="72.75" customHeight="1" x14ac:dyDescent="0.25">
      <c r="C632" s="121">
        <v>1</v>
      </c>
      <c r="D632" s="120" t="s">
        <v>182</v>
      </c>
      <c r="E632" s="108">
        <f t="shared" si="155"/>
        <v>577</v>
      </c>
      <c r="F632" s="109">
        <v>458</v>
      </c>
      <c r="G632" s="110">
        <v>91569</v>
      </c>
      <c r="H632" s="111">
        <v>59</v>
      </c>
      <c r="I632" s="158" t="s">
        <v>1400</v>
      </c>
      <c r="J632" s="158" t="s">
        <v>1606</v>
      </c>
      <c r="K632" s="112" t="s">
        <v>331</v>
      </c>
      <c r="L632" s="112" t="s">
        <v>92</v>
      </c>
      <c r="M632" s="112" t="s">
        <v>1045</v>
      </c>
      <c r="N632" s="112" t="s">
        <v>57</v>
      </c>
      <c r="O632" s="112" t="s">
        <v>11</v>
      </c>
      <c r="P632" s="112" t="s">
        <v>11</v>
      </c>
      <c r="Q632" s="112" t="s">
        <v>276</v>
      </c>
      <c r="R632" s="113">
        <f t="shared" si="154"/>
        <v>31323.574830000001</v>
      </c>
      <c r="S632" s="114">
        <v>31323.574830000001</v>
      </c>
      <c r="T632" s="115"/>
      <c r="U632" s="115"/>
      <c r="V632" s="116" t="s">
        <v>183</v>
      </c>
      <c r="W632" s="117">
        <v>90.843000000000004</v>
      </c>
      <c r="X632" s="121">
        <f t="shared" si="156"/>
        <v>355</v>
      </c>
      <c r="Y632" s="297">
        <v>175</v>
      </c>
      <c r="Z632" s="298">
        <v>180</v>
      </c>
    </row>
    <row r="633" spans="3:26" s="121" customFormat="1" ht="72.75" customHeight="1" x14ac:dyDescent="0.25">
      <c r="C633" s="121">
        <v>1</v>
      </c>
      <c r="D633" s="120" t="s">
        <v>182</v>
      </c>
      <c r="E633" s="108">
        <f t="shared" si="155"/>
        <v>578</v>
      </c>
      <c r="F633" s="109">
        <v>459</v>
      </c>
      <c r="G633" s="110">
        <v>93416</v>
      </c>
      <c r="H633" s="111">
        <v>86</v>
      </c>
      <c r="I633" s="158" t="s">
        <v>1411</v>
      </c>
      <c r="J633" s="158" t="s">
        <v>1606</v>
      </c>
      <c r="K633" s="112" t="s">
        <v>331</v>
      </c>
      <c r="L633" s="112" t="s">
        <v>92</v>
      </c>
      <c r="M633" s="112" t="s">
        <v>1046</v>
      </c>
      <c r="N633" s="112" t="s">
        <v>57</v>
      </c>
      <c r="O633" s="112" t="s">
        <v>11</v>
      </c>
      <c r="P633" s="112" t="s">
        <v>11</v>
      </c>
      <c r="Q633" s="112" t="s">
        <v>276</v>
      </c>
      <c r="R633" s="113">
        <f t="shared" si="154"/>
        <v>137924</v>
      </c>
      <c r="S633" s="114">
        <v>137924</v>
      </c>
      <c r="T633" s="115"/>
      <c r="U633" s="115"/>
      <c r="V633" s="116" t="s">
        <v>183</v>
      </c>
      <c r="W633" s="117">
        <v>400</v>
      </c>
      <c r="X633" s="121">
        <f t="shared" si="156"/>
        <v>158</v>
      </c>
      <c r="Y633" s="297">
        <v>78</v>
      </c>
      <c r="Z633" s="298">
        <v>80</v>
      </c>
    </row>
    <row r="634" spans="3:26" s="121" customFormat="1" ht="72.75" customHeight="1" x14ac:dyDescent="0.25">
      <c r="C634" s="121">
        <v>1</v>
      </c>
      <c r="D634" s="120" t="s">
        <v>182</v>
      </c>
      <c r="E634" s="108">
        <f t="shared" si="155"/>
        <v>579</v>
      </c>
      <c r="F634" s="109">
        <v>460</v>
      </c>
      <c r="G634" s="110">
        <v>93430</v>
      </c>
      <c r="H634" s="111">
        <v>87</v>
      </c>
      <c r="I634" s="158" t="s">
        <v>1412</v>
      </c>
      <c r="J634" s="158" t="s">
        <v>1606</v>
      </c>
      <c r="K634" s="112" t="s">
        <v>331</v>
      </c>
      <c r="L634" s="112" t="s">
        <v>92</v>
      </c>
      <c r="M634" s="112" t="s">
        <v>1047</v>
      </c>
      <c r="N634" s="112" t="s">
        <v>57</v>
      </c>
      <c r="O634" s="112" t="s">
        <v>11</v>
      </c>
      <c r="P634" s="112" t="s">
        <v>11</v>
      </c>
      <c r="Q634" s="112" t="s">
        <v>276</v>
      </c>
      <c r="R634" s="113">
        <f t="shared" si="154"/>
        <v>51721.5</v>
      </c>
      <c r="S634" s="114">
        <v>51721.5</v>
      </c>
      <c r="T634" s="115"/>
      <c r="U634" s="115"/>
      <c r="V634" s="116" t="s">
        <v>183</v>
      </c>
      <c r="W634" s="117">
        <v>150</v>
      </c>
      <c r="X634" s="121">
        <f t="shared" si="156"/>
        <v>337</v>
      </c>
      <c r="Y634" s="297">
        <v>162</v>
      </c>
      <c r="Z634" s="298">
        <v>175</v>
      </c>
    </row>
    <row r="635" spans="3:26" s="121" customFormat="1" ht="72.75" customHeight="1" x14ac:dyDescent="0.25">
      <c r="C635" s="121">
        <v>1</v>
      </c>
      <c r="D635" s="120" t="s">
        <v>182</v>
      </c>
      <c r="E635" s="108">
        <f t="shared" si="155"/>
        <v>580</v>
      </c>
      <c r="F635" s="109">
        <v>461</v>
      </c>
      <c r="G635" s="110">
        <v>100999</v>
      </c>
      <c r="H635" s="111">
        <v>138</v>
      </c>
      <c r="I635" s="158" t="s">
        <v>1377</v>
      </c>
      <c r="J635" s="158" t="s">
        <v>1606</v>
      </c>
      <c r="K635" s="112" t="s">
        <v>331</v>
      </c>
      <c r="L635" s="112" t="s">
        <v>92</v>
      </c>
      <c r="M635" s="112" t="s">
        <v>1048</v>
      </c>
      <c r="N635" s="112" t="s">
        <v>57</v>
      </c>
      <c r="O635" s="112" t="s">
        <v>11</v>
      </c>
      <c r="P635" s="112" t="s">
        <v>11</v>
      </c>
      <c r="Q635" s="112" t="s">
        <v>276</v>
      </c>
      <c r="R635" s="113">
        <f t="shared" si="154"/>
        <v>47046.91</v>
      </c>
      <c r="S635" s="114">
        <v>47046.91</v>
      </c>
      <c r="T635" s="115"/>
      <c r="U635" s="115"/>
      <c r="V635" s="116" t="s">
        <v>183</v>
      </c>
      <c r="W635" s="117">
        <v>136.44499999999999</v>
      </c>
      <c r="X635" s="121">
        <f t="shared" si="156"/>
        <v>200</v>
      </c>
      <c r="Y635" s="297">
        <v>80</v>
      </c>
      <c r="Z635" s="298">
        <v>120</v>
      </c>
    </row>
    <row r="636" spans="3:26" s="121" customFormat="1" ht="72.75" customHeight="1" x14ac:dyDescent="0.25">
      <c r="C636" s="121">
        <v>1</v>
      </c>
      <c r="D636" s="120" t="s">
        <v>182</v>
      </c>
      <c r="E636" s="108">
        <f t="shared" si="155"/>
        <v>581</v>
      </c>
      <c r="F636" s="109">
        <v>462</v>
      </c>
      <c r="G636" s="110">
        <v>89958</v>
      </c>
      <c r="H636" s="111">
        <v>32</v>
      </c>
      <c r="I636" s="158" t="s">
        <v>1409</v>
      </c>
      <c r="J636" s="158" t="s">
        <v>1606</v>
      </c>
      <c r="K636" s="112" t="s">
        <v>331</v>
      </c>
      <c r="L636" s="112" t="s">
        <v>92</v>
      </c>
      <c r="M636" s="112" t="s">
        <v>1049</v>
      </c>
      <c r="N636" s="112" t="s">
        <v>57</v>
      </c>
      <c r="O636" s="112" t="s">
        <v>11</v>
      </c>
      <c r="P636" s="112" t="s">
        <v>11</v>
      </c>
      <c r="Q636" s="112" t="s">
        <v>276</v>
      </c>
      <c r="R636" s="113">
        <f t="shared" si="154"/>
        <v>124969.14348999999</v>
      </c>
      <c r="S636" s="114">
        <v>124969.14348999999</v>
      </c>
      <c r="T636" s="115"/>
      <c r="U636" s="115"/>
      <c r="V636" s="116" t="s">
        <v>183</v>
      </c>
      <c r="W636" s="117">
        <v>362.42899999999997</v>
      </c>
      <c r="X636" s="121">
        <f t="shared" si="156"/>
        <v>200</v>
      </c>
      <c r="Y636" s="297">
        <v>80</v>
      </c>
      <c r="Z636" s="298">
        <v>120</v>
      </c>
    </row>
    <row r="637" spans="3:26" s="121" customFormat="1" ht="72.75" customHeight="1" x14ac:dyDescent="0.25">
      <c r="C637" s="121">
        <v>1</v>
      </c>
      <c r="D637" s="120" t="s">
        <v>182</v>
      </c>
      <c r="E637" s="108">
        <f t="shared" si="155"/>
        <v>582</v>
      </c>
      <c r="F637" s="109">
        <v>463</v>
      </c>
      <c r="G637" s="110">
        <v>90266</v>
      </c>
      <c r="H637" s="111">
        <v>40</v>
      </c>
      <c r="I637" s="158" t="s">
        <v>1382</v>
      </c>
      <c r="J637" s="158" t="s">
        <v>1606</v>
      </c>
      <c r="K637" s="112" t="s">
        <v>331</v>
      </c>
      <c r="L637" s="112" t="s">
        <v>92</v>
      </c>
      <c r="M637" s="112" t="s">
        <v>1050</v>
      </c>
      <c r="N637" s="112" t="s">
        <v>57</v>
      </c>
      <c r="O637" s="112" t="s">
        <v>11</v>
      </c>
      <c r="P637" s="112" t="s">
        <v>11</v>
      </c>
      <c r="Q637" s="112" t="s">
        <v>276</v>
      </c>
      <c r="R637" s="113">
        <f t="shared" si="154"/>
        <v>604171.25465999998</v>
      </c>
      <c r="S637" s="114">
        <v>604171.25465999998</v>
      </c>
      <c r="T637" s="115"/>
      <c r="U637" s="115"/>
      <c r="V637" s="116" t="s">
        <v>183</v>
      </c>
      <c r="W637" s="117">
        <v>1752.1859999999999</v>
      </c>
      <c r="X637" s="121">
        <f t="shared" si="156"/>
        <v>200</v>
      </c>
      <c r="Y637" s="297">
        <v>80</v>
      </c>
      <c r="Z637" s="298">
        <v>120</v>
      </c>
    </row>
    <row r="638" spans="3:26" s="121" customFormat="1" ht="72.75" customHeight="1" x14ac:dyDescent="0.25">
      <c r="C638" s="121">
        <v>1</v>
      </c>
      <c r="D638" s="120" t="s">
        <v>182</v>
      </c>
      <c r="E638" s="108">
        <f t="shared" si="155"/>
        <v>583</v>
      </c>
      <c r="F638" s="109">
        <v>464</v>
      </c>
      <c r="G638" s="110">
        <v>90276</v>
      </c>
      <c r="H638" s="111">
        <v>42</v>
      </c>
      <c r="I638" s="158" t="s">
        <v>1383</v>
      </c>
      <c r="J638" s="158" t="s">
        <v>1606</v>
      </c>
      <c r="K638" s="112" t="s">
        <v>331</v>
      </c>
      <c r="L638" s="112" t="s">
        <v>92</v>
      </c>
      <c r="M638" s="112" t="s">
        <v>1051</v>
      </c>
      <c r="N638" s="112" t="s">
        <v>57</v>
      </c>
      <c r="O638" s="112" t="s">
        <v>11</v>
      </c>
      <c r="P638" s="112" t="s">
        <v>11</v>
      </c>
      <c r="Q638" s="112" t="s">
        <v>276</v>
      </c>
      <c r="R638" s="113">
        <f t="shared" si="154"/>
        <v>116806.80117000001</v>
      </c>
      <c r="S638" s="114">
        <v>116806.80117000001</v>
      </c>
      <c r="T638" s="115"/>
      <c r="U638" s="115"/>
      <c r="V638" s="116" t="s">
        <v>183</v>
      </c>
      <c r="W638" s="117">
        <v>338.75700000000001</v>
      </c>
      <c r="X638" s="121">
        <f t="shared" si="156"/>
        <v>200</v>
      </c>
      <c r="Y638" s="297">
        <v>80</v>
      </c>
      <c r="Z638" s="298">
        <v>120</v>
      </c>
    </row>
    <row r="639" spans="3:26" s="121" customFormat="1" ht="72.75" customHeight="1" x14ac:dyDescent="0.25">
      <c r="C639" s="121">
        <v>1</v>
      </c>
      <c r="D639" s="120" t="s">
        <v>182</v>
      </c>
      <c r="E639" s="108">
        <f t="shared" si="155"/>
        <v>584</v>
      </c>
      <c r="F639" s="109">
        <v>465</v>
      </c>
      <c r="G639" s="110">
        <v>90277</v>
      </c>
      <c r="H639" s="111">
        <v>43</v>
      </c>
      <c r="I639" s="158" t="s">
        <v>1384</v>
      </c>
      <c r="J639" s="158" t="s">
        <v>1606</v>
      </c>
      <c r="K639" s="112" t="s">
        <v>331</v>
      </c>
      <c r="L639" s="112" t="s">
        <v>92</v>
      </c>
      <c r="M639" s="112" t="s">
        <v>1052</v>
      </c>
      <c r="N639" s="112" t="s">
        <v>57</v>
      </c>
      <c r="O639" s="112" t="s">
        <v>11</v>
      </c>
      <c r="P639" s="112" t="s">
        <v>11</v>
      </c>
      <c r="Q639" s="112" t="s">
        <v>276</v>
      </c>
      <c r="R639" s="113">
        <f t="shared" si="154"/>
        <v>68962</v>
      </c>
      <c r="S639" s="114">
        <v>68962</v>
      </c>
      <c r="T639" s="115"/>
      <c r="U639" s="115"/>
      <c r="V639" s="116" t="s">
        <v>183</v>
      </c>
      <c r="W639" s="117">
        <v>200</v>
      </c>
      <c r="X639" s="121">
        <f t="shared" si="156"/>
        <v>200</v>
      </c>
      <c r="Y639" s="297">
        <v>80</v>
      </c>
      <c r="Z639" s="298">
        <v>120</v>
      </c>
    </row>
    <row r="640" spans="3:26" s="121" customFormat="1" ht="72.75" customHeight="1" x14ac:dyDescent="0.25">
      <c r="C640" s="121">
        <v>1</v>
      </c>
      <c r="D640" s="120" t="s">
        <v>182</v>
      </c>
      <c r="E640" s="108">
        <f t="shared" si="155"/>
        <v>585</v>
      </c>
      <c r="F640" s="109">
        <v>466</v>
      </c>
      <c r="G640" s="110">
        <v>90278</v>
      </c>
      <c r="H640" s="111">
        <v>44</v>
      </c>
      <c r="I640" s="158" t="s">
        <v>1385</v>
      </c>
      <c r="J640" s="158" t="s">
        <v>1606</v>
      </c>
      <c r="K640" s="112" t="s">
        <v>331</v>
      </c>
      <c r="L640" s="112" t="s">
        <v>92</v>
      </c>
      <c r="M640" s="112" t="s">
        <v>1053</v>
      </c>
      <c r="N640" s="112" t="s">
        <v>57</v>
      </c>
      <c r="O640" s="112" t="s">
        <v>11</v>
      </c>
      <c r="P640" s="112" t="s">
        <v>11</v>
      </c>
      <c r="Q640" s="112" t="s">
        <v>276</v>
      </c>
      <c r="R640" s="113">
        <f t="shared" si="154"/>
        <v>68962</v>
      </c>
      <c r="S640" s="114">
        <v>68962</v>
      </c>
      <c r="T640" s="115"/>
      <c r="U640" s="115"/>
      <c r="V640" s="116" t="s">
        <v>183</v>
      </c>
      <c r="W640" s="117">
        <v>200</v>
      </c>
      <c r="X640" s="121">
        <f t="shared" si="156"/>
        <v>200</v>
      </c>
      <c r="Y640" s="297">
        <v>80</v>
      </c>
      <c r="Z640" s="298">
        <v>120</v>
      </c>
    </row>
    <row r="641" spans="3:26" s="121" customFormat="1" ht="72.75" customHeight="1" x14ac:dyDescent="0.25">
      <c r="C641" s="121">
        <v>1</v>
      </c>
      <c r="D641" s="120" t="s">
        <v>182</v>
      </c>
      <c r="E641" s="108">
        <f t="shared" si="155"/>
        <v>586</v>
      </c>
      <c r="F641" s="109">
        <v>467</v>
      </c>
      <c r="G641" s="110">
        <v>90566</v>
      </c>
      <c r="H641" s="111">
        <v>45</v>
      </c>
      <c r="I641" s="158" t="s">
        <v>1399</v>
      </c>
      <c r="J641" s="158" t="s">
        <v>1606</v>
      </c>
      <c r="K641" s="112" t="s">
        <v>331</v>
      </c>
      <c r="L641" s="112" t="s">
        <v>92</v>
      </c>
      <c r="M641" s="112" t="s">
        <v>1054</v>
      </c>
      <c r="N641" s="112" t="s">
        <v>57</v>
      </c>
      <c r="O641" s="112" t="s">
        <v>11</v>
      </c>
      <c r="P641" s="112" t="s">
        <v>11</v>
      </c>
      <c r="Q641" s="112" t="s">
        <v>276</v>
      </c>
      <c r="R641" s="113">
        <f t="shared" si="154"/>
        <v>68962</v>
      </c>
      <c r="S641" s="114">
        <v>68962</v>
      </c>
      <c r="T641" s="115"/>
      <c r="U641" s="115"/>
      <c r="V641" s="116" t="s">
        <v>183</v>
      </c>
      <c r="W641" s="117">
        <v>200</v>
      </c>
      <c r="X641" s="121">
        <f t="shared" si="156"/>
        <v>200</v>
      </c>
      <c r="Y641" s="297">
        <v>80</v>
      </c>
      <c r="Z641" s="298">
        <v>120</v>
      </c>
    </row>
    <row r="642" spans="3:26" s="121" customFormat="1" ht="72.75" customHeight="1" x14ac:dyDescent="0.25">
      <c r="C642" s="121">
        <v>1</v>
      </c>
      <c r="D642" s="120" t="s">
        <v>182</v>
      </c>
      <c r="E642" s="108">
        <f t="shared" si="155"/>
        <v>587</v>
      </c>
      <c r="F642" s="109">
        <v>468</v>
      </c>
      <c r="G642" s="110">
        <v>90777</v>
      </c>
      <c r="H642" s="111">
        <v>47</v>
      </c>
      <c r="I642" s="158" t="s">
        <v>1357</v>
      </c>
      <c r="J642" s="158" t="s">
        <v>1606</v>
      </c>
      <c r="K642" s="112" t="s">
        <v>331</v>
      </c>
      <c r="L642" s="112" t="s">
        <v>92</v>
      </c>
      <c r="M642" s="112" t="s">
        <v>1055</v>
      </c>
      <c r="N642" s="112" t="s">
        <v>57</v>
      </c>
      <c r="O642" s="112" t="s">
        <v>11</v>
      </c>
      <c r="P642" s="112" t="s">
        <v>11</v>
      </c>
      <c r="Q642" s="112" t="s">
        <v>276</v>
      </c>
      <c r="R642" s="113">
        <f t="shared" si="154"/>
        <v>68962</v>
      </c>
      <c r="S642" s="114">
        <v>68962</v>
      </c>
      <c r="T642" s="115"/>
      <c r="U642" s="115"/>
      <c r="V642" s="116" t="s">
        <v>183</v>
      </c>
      <c r="W642" s="117">
        <v>200</v>
      </c>
      <c r="X642" s="121">
        <f t="shared" si="156"/>
        <v>200</v>
      </c>
      <c r="Y642" s="297">
        <v>80</v>
      </c>
      <c r="Z642" s="298">
        <v>120</v>
      </c>
    </row>
    <row r="643" spans="3:26" s="121" customFormat="1" ht="72.75" customHeight="1" x14ac:dyDescent="0.25">
      <c r="C643" s="121">
        <v>1</v>
      </c>
      <c r="D643" s="120" t="s">
        <v>182</v>
      </c>
      <c r="E643" s="108">
        <f t="shared" si="155"/>
        <v>588</v>
      </c>
      <c r="F643" s="109">
        <v>469</v>
      </c>
      <c r="G643" s="110"/>
      <c r="H643" s="111">
        <v>95</v>
      </c>
      <c r="I643" s="158"/>
      <c r="J643" s="158" t="s">
        <v>1606</v>
      </c>
      <c r="K643" s="112" t="s">
        <v>331</v>
      </c>
      <c r="L643" s="112" t="s">
        <v>92</v>
      </c>
      <c r="M643" s="112" t="s">
        <v>1056</v>
      </c>
      <c r="N643" s="112" t="s">
        <v>57</v>
      </c>
      <c r="O643" s="112" t="s">
        <v>11</v>
      </c>
      <c r="P643" s="112" t="s">
        <v>11</v>
      </c>
      <c r="Q643" s="112" t="s">
        <v>980</v>
      </c>
      <c r="R643" s="113">
        <f t="shared" si="154"/>
        <v>275848</v>
      </c>
      <c r="S643" s="114">
        <v>275848</v>
      </c>
      <c r="T643" s="115"/>
      <c r="U643" s="115"/>
      <c r="V643" s="116" t="s">
        <v>183</v>
      </c>
      <c r="W643" s="117">
        <v>800</v>
      </c>
      <c r="X643" s="121">
        <f t="shared" si="156"/>
        <v>350</v>
      </c>
      <c r="Y643" s="297">
        <v>170</v>
      </c>
      <c r="Z643" s="298">
        <v>180</v>
      </c>
    </row>
    <row r="644" spans="3:26" s="121" customFormat="1" ht="72.75" customHeight="1" x14ac:dyDescent="0.25">
      <c r="C644" s="121">
        <v>1</v>
      </c>
      <c r="D644" s="120" t="s">
        <v>182</v>
      </c>
      <c r="E644" s="108">
        <f t="shared" si="155"/>
        <v>589</v>
      </c>
      <c r="F644" s="109">
        <v>470</v>
      </c>
      <c r="G644" s="111"/>
      <c r="H644" s="150">
        <v>81</v>
      </c>
      <c r="I644" s="166"/>
      <c r="J644" s="158" t="s">
        <v>1606</v>
      </c>
      <c r="K644" s="112" t="s">
        <v>331</v>
      </c>
      <c r="L644" s="112" t="s">
        <v>92</v>
      </c>
      <c r="M644" s="112" t="s">
        <v>1057</v>
      </c>
      <c r="N644" s="112" t="s">
        <v>57</v>
      </c>
      <c r="O644" s="112" t="s">
        <v>11</v>
      </c>
      <c r="P644" s="112" t="s">
        <v>11</v>
      </c>
      <c r="Q644" s="112" t="s">
        <v>276</v>
      </c>
      <c r="R644" s="113">
        <f t="shared" si="154"/>
        <v>172405</v>
      </c>
      <c r="S644" s="114">
        <v>172405</v>
      </c>
      <c r="T644" s="115"/>
      <c r="U644" s="115"/>
      <c r="V644" s="116" t="s">
        <v>183</v>
      </c>
      <c r="W644" s="117">
        <v>500</v>
      </c>
      <c r="X644" s="121">
        <f t="shared" si="156"/>
        <v>350</v>
      </c>
      <c r="Y644" s="297">
        <v>170</v>
      </c>
      <c r="Z644" s="298">
        <v>180</v>
      </c>
    </row>
    <row r="645" spans="3:26" s="121" customFormat="1" ht="72.75" customHeight="1" x14ac:dyDescent="0.25">
      <c r="C645" s="121">
        <v>1</v>
      </c>
      <c r="D645" s="120" t="s">
        <v>182</v>
      </c>
      <c r="E645" s="108">
        <f t="shared" si="155"/>
        <v>590</v>
      </c>
      <c r="F645" s="109">
        <v>471</v>
      </c>
      <c r="G645" s="110">
        <v>253364</v>
      </c>
      <c r="H645" s="111"/>
      <c r="I645" s="158" t="s">
        <v>1754</v>
      </c>
      <c r="J645" s="158" t="s">
        <v>1606</v>
      </c>
      <c r="K645" s="112" t="s">
        <v>331</v>
      </c>
      <c r="L645" s="112" t="s">
        <v>92</v>
      </c>
      <c r="M645" s="112" t="s">
        <v>1058</v>
      </c>
      <c r="N645" s="112" t="s">
        <v>24</v>
      </c>
      <c r="O645" s="112" t="s">
        <v>11</v>
      </c>
      <c r="P645" s="112" t="s">
        <v>11</v>
      </c>
      <c r="Q645" s="112" t="s">
        <v>465</v>
      </c>
      <c r="R645" s="113">
        <f t="shared" si="154"/>
        <v>310329</v>
      </c>
      <c r="S645" s="114">
        <v>310329</v>
      </c>
      <c r="T645" s="115"/>
      <c r="U645" s="115"/>
      <c r="V645" s="116" t="s">
        <v>183</v>
      </c>
      <c r="W645" s="117">
        <v>900</v>
      </c>
      <c r="X645" s="121">
        <f t="shared" si="156"/>
        <v>350</v>
      </c>
      <c r="Y645" s="297">
        <v>170</v>
      </c>
      <c r="Z645" s="298">
        <v>180</v>
      </c>
    </row>
    <row r="646" spans="3:26" s="121" customFormat="1" ht="72.75" customHeight="1" x14ac:dyDescent="0.25">
      <c r="C646" s="121">
        <v>1</v>
      </c>
      <c r="D646" s="120" t="s">
        <v>182</v>
      </c>
      <c r="E646" s="108">
        <f t="shared" si="155"/>
        <v>591</v>
      </c>
      <c r="F646" s="109">
        <v>472</v>
      </c>
      <c r="G646" s="110">
        <v>94501</v>
      </c>
      <c r="H646" s="111">
        <v>96</v>
      </c>
      <c r="I646" s="158" t="s">
        <v>1395</v>
      </c>
      <c r="J646" s="158" t="s">
        <v>1606</v>
      </c>
      <c r="K646" s="112" t="s">
        <v>331</v>
      </c>
      <c r="L646" s="112" t="s">
        <v>92</v>
      </c>
      <c r="M646" s="112" t="s">
        <v>1059</v>
      </c>
      <c r="N646" s="112" t="s">
        <v>57</v>
      </c>
      <c r="O646" s="112" t="s">
        <v>11</v>
      </c>
      <c r="P646" s="112" t="s">
        <v>8</v>
      </c>
      <c r="Q646" s="112" t="s">
        <v>953</v>
      </c>
      <c r="R646" s="113">
        <f t="shared" si="154"/>
        <v>172405</v>
      </c>
      <c r="S646" s="114">
        <v>172405</v>
      </c>
      <c r="T646" s="115"/>
      <c r="U646" s="115"/>
      <c r="V646" s="116" t="s">
        <v>183</v>
      </c>
      <c r="W646" s="117">
        <v>500</v>
      </c>
      <c r="X646" s="121">
        <f t="shared" si="156"/>
        <v>350</v>
      </c>
      <c r="Y646" s="297">
        <v>170</v>
      </c>
      <c r="Z646" s="298">
        <v>180</v>
      </c>
    </row>
    <row r="647" spans="3:26" s="121" customFormat="1" ht="72.75" customHeight="1" x14ac:dyDescent="0.25">
      <c r="C647" s="121">
        <v>1</v>
      </c>
      <c r="D647" s="120" t="s">
        <v>182</v>
      </c>
      <c r="E647" s="108">
        <f t="shared" si="155"/>
        <v>592</v>
      </c>
      <c r="F647" s="109">
        <v>473</v>
      </c>
      <c r="G647" s="110">
        <v>94508</v>
      </c>
      <c r="H647" s="111">
        <v>97</v>
      </c>
      <c r="I647" s="158" t="s">
        <v>1396</v>
      </c>
      <c r="J647" s="158" t="s">
        <v>1606</v>
      </c>
      <c r="K647" s="112" t="s">
        <v>331</v>
      </c>
      <c r="L647" s="112" t="s">
        <v>92</v>
      </c>
      <c r="M647" s="112" t="s">
        <v>1060</v>
      </c>
      <c r="N647" s="112" t="s">
        <v>57</v>
      </c>
      <c r="O647" s="112" t="s">
        <v>11</v>
      </c>
      <c r="P647" s="112" t="s">
        <v>8</v>
      </c>
      <c r="Q647" s="112" t="s">
        <v>953</v>
      </c>
      <c r="R647" s="113">
        <f t="shared" si="154"/>
        <v>172405</v>
      </c>
      <c r="S647" s="114">
        <v>172405</v>
      </c>
      <c r="T647" s="115"/>
      <c r="U647" s="115"/>
      <c r="V647" s="116" t="s">
        <v>183</v>
      </c>
      <c r="W647" s="117">
        <v>500</v>
      </c>
      <c r="X647" s="121">
        <f t="shared" si="156"/>
        <v>350</v>
      </c>
      <c r="Y647" s="297">
        <v>170</v>
      </c>
      <c r="Z647" s="298">
        <v>180</v>
      </c>
    </row>
    <row r="648" spans="3:26" s="121" customFormat="1" ht="72.75" customHeight="1" x14ac:dyDescent="0.25">
      <c r="C648" s="121">
        <v>1</v>
      </c>
      <c r="D648" s="120" t="s">
        <v>182</v>
      </c>
      <c r="E648" s="108">
        <f t="shared" si="155"/>
        <v>593</v>
      </c>
      <c r="F648" s="109">
        <v>474</v>
      </c>
      <c r="G648" s="110">
        <v>94509</v>
      </c>
      <c r="H648" s="111">
        <v>98</v>
      </c>
      <c r="I648" s="158" t="s">
        <v>1397</v>
      </c>
      <c r="J648" s="158" t="s">
        <v>1606</v>
      </c>
      <c r="K648" s="112" t="s">
        <v>331</v>
      </c>
      <c r="L648" s="112" t="s">
        <v>92</v>
      </c>
      <c r="M648" s="112" t="s">
        <v>1061</v>
      </c>
      <c r="N648" s="112" t="s">
        <v>57</v>
      </c>
      <c r="O648" s="112" t="s">
        <v>11</v>
      </c>
      <c r="P648" s="112" t="s">
        <v>8</v>
      </c>
      <c r="Q648" s="112" t="s">
        <v>954</v>
      </c>
      <c r="R648" s="113">
        <f t="shared" si="154"/>
        <v>275848</v>
      </c>
      <c r="S648" s="114">
        <v>275848</v>
      </c>
      <c r="T648" s="115"/>
      <c r="U648" s="115"/>
      <c r="V648" s="116" t="s">
        <v>183</v>
      </c>
      <c r="W648" s="117">
        <v>800</v>
      </c>
      <c r="X648" s="121">
        <f t="shared" si="156"/>
        <v>232</v>
      </c>
      <c r="Y648" s="297">
        <v>112</v>
      </c>
      <c r="Z648" s="298">
        <v>120</v>
      </c>
    </row>
    <row r="649" spans="3:26" s="121" customFormat="1" ht="72.75" customHeight="1" x14ac:dyDescent="0.25">
      <c r="C649" s="121">
        <v>1</v>
      </c>
      <c r="D649" s="120" t="s">
        <v>182</v>
      </c>
      <c r="E649" s="108">
        <f t="shared" si="155"/>
        <v>594</v>
      </c>
      <c r="F649" s="109">
        <v>475</v>
      </c>
      <c r="G649" s="110">
        <v>95765</v>
      </c>
      <c r="H649" s="111">
        <v>106</v>
      </c>
      <c r="I649" s="158" t="s">
        <v>1372</v>
      </c>
      <c r="J649" s="158" t="s">
        <v>1606</v>
      </c>
      <c r="K649" s="112" t="s">
        <v>331</v>
      </c>
      <c r="L649" s="112" t="s">
        <v>92</v>
      </c>
      <c r="M649" s="112" t="s">
        <v>1062</v>
      </c>
      <c r="N649" s="112" t="s">
        <v>111</v>
      </c>
      <c r="O649" s="112" t="s">
        <v>11</v>
      </c>
      <c r="P649" s="112" t="s">
        <v>8</v>
      </c>
      <c r="Q649" s="112" t="s">
        <v>940</v>
      </c>
      <c r="R649" s="113">
        <f t="shared" si="154"/>
        <v>36421.935490000003</v>
      </c>
      <c r="S649" s="114">
        <v>36421.935490000003</v>
      </c>
      <c r="T649" s="115"/>
      <c r="U649" s="115"/>
      <c r="V649" s="116" t="s">
        <v>183</v>
      </c>
      <c r="W649" s="117">
        <v>105.629</v>
      </c>
      <c r="X649" s="121">
        <f t="shared" si="156"/>
        <v>232</v>
      </c>
      <c r="Y649" s="297">
        <v>112</v>
      </c>
      <c r="Z649" s="298">
        <v>120</v>
      </c>
    </row>
    <row r="650" spans="3:26" s="121" customFormat="1" ht="72.75" customHeight="1" x14ac:dyDescent="0.25">
      <c r="C650" s="121">
        <v>1</v>
      </c>
      <c r="D650" s="120" t="s">
        <v>182</v>
      </c>
      <c r="E650" s="108">
        <f t="shared" si="155"/>
        <v>595</v>
      </c>
      <c r="F650" s="109">
        <v>476</v>
      </c>
      <c r="G650" s="110">
        <v>96044</v>
      </c>
      <c r="H650" s="111">
        <v>107</v>
      </c>
      <c r="I650" s="158" t="s">
        <v>1431</v>
      </c>
      <c r="J650" s="158" t="s">
        <v>1606</v>
      </c>
      <c r="K650" s="112" t="s">
        <v>331</v>
      </c>
      <c r="L650" s="112" t="s">
        <v>92</v>
      </c>
      <c r="M650" s="112" t="s">
        <v>1063</v>
      </c>
      <c r="N650" s="112" t="s">
        <v>111</v>
      </c>
      <c r="O650" s="112" t="s">
        <v>11</v>
      </c>
      <c r="P650" s="112" t="s">
        <v>8</v>
      </c>
      <c r="Q650" s="112" t="s">
        <v>941</v>
      </c>
      <c r="R650" s="113">
        <f t="shared" si="154"/>
        <v>68508.91966</v>
      </c>
      <c r="S650" s="114">
        <v>68508.91966</v>
      </c>
      <c r="T650" s="115"/>
      <c r="U650" s="115"/>
      <c r="V650" s="116" t="s">
        <v>183</v>
      </c>
      <c r="W650" s="117">
        <v>198.68600000000001</v>
      </c>
      <c r="X650" s="121">
        <f t="shared" si="156"/>
        <v>232</v>
      </c>
      <c r="Y650" s="297">
        <v>112</v>
      </c>
      <c r="Z650" s="298">
        <v>120</v>
      </c>
    </row>
    <row r="651" spans="3:26" s="121" customFormat="1" ht="72.75" customHeight="1" x14ac:dyDescent="0.25">
      <c r="C651" s="121">
        <v>1</v>
      </c>
      <c r="D651" s="120" t="s">
        <v>182</v>
      </c>
      <c r="E651" s="108">
        <f t="shared" si="155"/>
        <v>596</v>
      </c>
      <c r="F651" s="109">
        <v>477</v>
      </c>
      <c r="G651" s="110">
        <v>96471</v>
      </c>
      <c r="H651" s="111">
        <v>109</v>
      </c>
      <c r="I651" s="158" t="s">
        <v>1436</v>
      </c>
      <c r="J651" s="158" t="s">
        <v>1606</v>
      </c>
      <c r="K651" s="112" t="s">
        <v>331</v>
      </c>
      <c r="L651" s="112" t="s">
        <v>92</v>
      </c>
      <c r="M651" s="112" t="s">
        <v>1064</v>
      </c>
      <c r="N651" s="112" t="s">
        <v>57</v>
      </c>
      <c r="O651" s="112" t="s">
        <v>11</v>
      </c>
      <c r="P651" s="112" t="s">
        <v>11</v>
      </c>
      <c r="Q651" s="112" t="s">
        <v>942</v>
      </c>
      <c r="R651" s="113">
        <f t="shared" si="154"/>
        <v>103443</v>
      </c>
      <c r="S651" s="114">
        <v>103443</v>
      </c>
      <c r="T651" s="115"/>
      <c r="U651" s="115"/>
      <c r="V651" s="116" t="s">
        <v>183</v>
      </c>
      <c r="W651" s="117">
        <v>300</v>
      </c>
      <c r="X651" s="121">
        <f t="shared" si="156"/>
        <v>232</v>
      </c>
      <c r="Y651" s="297">
        <v>112</v>
      </c>
      <c r="Z651" s="298">
        <v>120</v>
      </c>
    </row>
    <row r="652" spans="3:26" s="121" customFormat="1" ht="72.75" customHeight="1" x14ac:dyDescent="0.25">
      <c r="C652" s="121">
        <v>1</v>
      </c>
      <c r="D652" s="120" t="s">
        <v>182</v>
      </c>
      <c r="E652" s="108">
        <f t="shared" si="155"/>
        <v>597</v>
      </c>
      <c r="F652" s="109">
        <v>478</v>
      </c>
      <c r="G652" s="110">
        <v>99659</v>
      </c>
      <c r="H652" s="111">
        <v>133</v>
      </c>
      <c r="I652" s="158" t="s">
        <v>1430</v>
      </c>
      <c r="J652" s="158" t="s">
        <v>1606</v>
      </c>
      <c r="K652" s="112" t="s">
        <v>331</v>
      </c>
      <c r="L652" s="112" t="s">
        <v>92</v>
      </c>
      <c r="M652" s="112" t="s">
        <v>1065</v>
      </c>
      <c r="N652" s="112" t="s">
        <v>57</v>
      </c>
      <c r="O652" s="112" t="s">
        <v>11</v>
      </c>
      <c r="P652" s="112" t="s">
        <v>11</v>
      </c>
      <c r="Q652" s="112" t="s">
        <v>943</v>
      </c>
      <c r="R652" s="113">
        <f t="shared" si="154"/>
        <v>469010.56200000003</v>
      </c>
      <c r="S652" s="114">
        <v>469010.56200000003</v>
      </c>
      <c r="T652" s="115"/>
      <c r="U652" s="115"/>
      <c r="V652" s="116" t="s">
        <v>183</v>
      </c>
      <c r="W652" s="117">
        <v>1360.2</v>
      </c>
      <c r="X652" s="121">
        <f t="shared" si="156"/>
        <v>232</v>
      </c>
      <c r="Y652" s="297">
        <v>112</v>
      </c>
      <c r="Z652" s="298">
        <v>120</v>
      </c>
    </row>
    <row r="653" spans="3:26" s="121" customFormat="1" ht="72.75" customHeight="1" x14ac:dyDescent="0.25">
      <c r="C653" s="121">
        <v>1</v>
      </c>
      <c r="D653" s="120" t="s">
        <v>182</v>
      </c>
      <c r="E653" s="108">
        <f t="shared" si="155"/>
        <v>598</v>
      </c>
      <c r="F653" s="109">
        <v>479</v>
      </c>
      <c r="G653" s="110">
        <v>100830</v>
      </c>
      <c r="H653" s="111">
        <v>136</v>
      </c>
      <c r="I653" s="158" t="s">
        <v>1376</v>
      </c>
      <c r="J653" s="158" t="s">
        <v>1606</v>
      </c>
      <c r="K653" s="112" t="s">
        <v>331</v>
      </c>
      <c r="L653" s="112" t="s">
        <v>92</v>
      </c>
      <c r="M653" s="112" t="s">
        <v>1066</v>
      </c>
      <c r="N653" s="112" t="s">
        <v>57</v>
      </c>
      <c r="O653" s="112" t="s">
        <v>11</v>
      </c>
      <c r="P653" s="112" t="s">
        <v>11</v>
      </c>
      <c r="Q653" s="112" t="s">
        <v>944</v>
      </c>
      <c r="R653" s="113">
        <f t="shared" si="154"/>
        <v>86394.559169999993</v>
      </c>
      <c r="S653" s="114">
        <v>86394.559169999993</v>
      </c>
      <c r="T653" s="115"/>
      <c r="U653" s="115"/>
      <c r="V653" s="116" t="s">
        <v>183</v>
      </c>
      <c r="W653" s="117">
        <v>250.55699999999999</v>
      </c>
      <c r="X653" s="121">
        <f t="shared" si="156"/>
        <v>185</v>
      </c>
      <c r="Y653" s="297">
        <v>87</v>
      </c>
      <c r="Z653" s="298">
        <v>98</v>
      </c>
    </row>
    <row r="654" spans="3:26" s="121" customFormat="1" ht="72.75" customHeight="1" x14ac:dyDescent="0.25">
      <c r="C654" s="121">
        <v>1</v>
      </c>
      <c r="D654" s="120" t="s">
        <v>182</v>
      </c>
      <c r="E654" s="108">
        <f t="shared" si="155"/>
        <v>599</v>
      </c>
      <c r="F654" s="109">
        <v>480</v>
      </c>
      <c r="G654" s="110">
        <v>93435</v>
      </c>
      <c r="H654" s="111">
        <v>88</v>
      </c>
      <c r="I654" s="158" t="s">
        <v>1413</v>
      </c>
      <c r="J654" s="158" t="s">
        <v>1606</v>
      </c>
      <c r="K654" s="112" t="s">
        <v>331</v>
      </c>
      <c r="L654" s="112" t="s">
        <v>92</v>
      </c>
      <c r="M654" s="112" t="s">
        <v>1067</v>
      </c>
      <c r="N654" s="112" t="s">
        <v>24</v>
      </c>
      <c r="O654" s="112" t="s">
        <v>11</v>
      </c>
      <c r="P654" s="112" t="s">
        <v>11</v>
      </c>
      <c r="Q654" s="112" t="s">
        <v>945</v>
      </c>
      <c r="R654" s="113">
        <f t="shared" si="154"/>
        <v>315107.03217000002</v>
      </c>
      <c r="S654" s="114">
        <v>315107.03217000002</v>
      </c>
      <c r="T654" s="115"/>
      <c r="U654" s="115"/>
      <c r="V654" s="116" t="s">
        <v>183</v>
      </c>
      <c r="W654" s="117">
        <v>913.85699999999997</v>
      </c>
      <c r="X654" s="121">
        <f t="shared" si="156"/>
        <v>185</v>
      </c>
      <c r="Y654" s="297">
        <v>89</v>
      </c>
      <c r="Z654" s="298">
        <v>96</v>
      </c>
    </row>
    <row r="655" spans="3:26" s="121" customFormat="1" ht="72.75" customHeight="1" x14ac:dyDescent="0.25">
      <c r="C655" s="121">
        <v>1</v>
      </c>
      <c r="D655" s="120" t="s">
        <v>182</v>
      </c>
      <c r="E655" s="108">
        <f t="shared" si="155"/>
        <v>600</v>
      </c>
      <c r="F655" s="109">
        <v>481</v>
      </c>
      <c r="G655" s="110">
        <v>125883</v>
      </c>
      <c r="H655" s="111"/>
      <c r="I655" s="158" t="s">
        <v>1353</v>
      </c>
      <c r="J655" s="158" t="s">
        <v>1606</v>
      </c>
      <c r="K655" s="112" t="s">
        <v>331</v>
      </c>
      <c r="L655" s="112" t="s">
        <v>92</v>
      </c>
      <c r="M655" s="112" t="s">
        <v>1068</v>
      </c>
      <c r="N655" s="112" t="s">
        <v>57</v>
      </c>
      <c r="O655" s="112" t="s">
        <v>11</v>
      </c>
      <c r="P655" s="112" t="s">
        <v>8</v>
      </c>
      <c r="Q655" s="112" t="s">
        <v>946</v>
      </c>
      <c r="R655" s="113">
        <f t="shared" si="154"/>
        <v>172405</v>
      </c>
      <c r="S655" s="114">
        <v>172405</v>
      </c>
      <c r="T655" s="115"/>
      <c r="U655" s="115"/>
      <c r="V655" s="116" t="s">
        <v>183</v>
      </c>
      <c r="W655" s="117">
        <v>500</v>
      </c>
      <c r="X655" s="121">
        <f t="shared" si="156"/>
        <v>192</v>
      </c>
      <c r="Y655" s="297">
        <v>95</v>
      </c>
      <c r="Z655" s="298">
        <v>97</v>
      </c>
    </row>
    <row r="656" spans="3:26" s="121" customFormat="1" ht="72.75" customHeight="1" x14ac:dyDescent="0.25">
      <c r="C656" s="121">
        <v>1</v>
      </c>
      <c r="D656" s="120" t="s">
        <v>182</v>
      </c>
      <c r="E656" s="108">
        <f t="shared" si="155"/>
        <v>601</v>
      </c>
      <c r="F656" s="109">
        <v>482</v>
      </c>
      <c r="G656" s="110">
        <v>94466</v>
      </c>
      <c r="H656" s="111">
        <v>94</v>
      </c>
      <c r="I656" s="158" t="s">
        <v>1394</v>
      </c>
      <c r="J656" s="158" t="s">
        <v>1606</v>
      </c>
      <c r="K656" s="112" t="s">
        <v>331</v>
      </c>
      <c r="L656" s="112" t="s">
        <v>92</v>
      </c>
      <c r="M656" s="112" t="s">
        <v>1069</v>
      </c>
      <c r="N656" s="112" t="s">
        <v>57</v>
      </c>
      <c r="O656" s="112" t="s">
        <v>11</v>
      </c>
      <c r="P656" s="112" t="s">
        <v>8</v>
      </c>
      <c r="Q656" s="112" t="s">
        <v>946</v>
      </c>
      <c r="R656" s="113">
        <f t="shared" si="154"/>
        <v>172405</v>
      </c>
      <c r="S656" s="114">
        <v>172405</v>
      </c>
      <c r="T656" s="115"/>
      <c r="U656" s="115"/>
      <c r="V656" s="116" t="s">
        <v>183</v>
      </c>
      <c r="W656" s="117">
        <v>500</v>
      </c>
      <c r="X656" s="121">
        <f t="shared" si="156"/>
        <v>192</v>
      </c>
      <c r="Y656" s="297">
        <v>95</v>
      </c>
      <c r="Z656" s="298">
        <v>97</v>
      </c>
    </row>
    <row r="657" spans="3:26" s="121" customFormat="1" ht="72.75" customHeight="1" x14ac:dyDescent="0.25">
      <c r="C657" s="121">
        <v>1</v>
      </c>
      <c r="D657" s="120" t="s">
        <v>182</v>
      </c>
      <c r="E657" s="108">
        <f t="shared" si="155"/>
        <v>602</v>
      </c>
      <c r="F657" s="109">
        <v>483</v>
      </c>
      <c r="G657" s="110">
        <v>92293</v>
      </c>
      <c r="H657" s="111">
        <v>70</v>
      </c>
      <c r="I657" s="158" t="s">
        <v>1417</v>
      </c>
      <c r="J657" s="158" t="s">
        <v>1606</v>
      </c>
      <c r="K657" s="112" t="s">
        <v>331</v>
      </c>
      <c r="L657" s="112" t="s">
        <v>92</v>
      </c>
      <c r="M657" s="112" t="s">
        <v>1070</v>
      </c>
      <c r="N657" s="112" t="s">
        <v>57</v>
      </c>
      <c r="O657" s="112" t="s">
        <v>11</v>
      </c>
      <c r="P657" s="112" t="s">
        <v>8</v>
      </c>
      <c r="Q657" s="112" t="s">
        <v>935</v>
      </c>
      <c r="R657" s="113">
        <f t="shared" si="154"/>
        <v>68962</v>
      </c>
      <c r="S657" s="114">
        <v>68962</v>
      </c>
      <c r="T657" s="115"/>
      <c r="U657" s="115"/>
      <c r="V657" s="116" t="s">
        <v>183</v>
      </c>
      <c r="W657" s="117">
        <v>200</v>
      </c>
      <c r="X657" s="121">
        <f t="shared" si="156"/>
        <v>220</v>
      </c>
      <c r="Y657" s="297">
        <v>108</v>
      </c>
      <c r="Z657" s="298">
        <v>112</v>
      </c>
    </row>
    <row r="658" spans="3:26" s="121" customFormat="1" ht="72.75" customHeight="1" x14ac:dyDescent="0.25">
      <c r="C658" s="121">
        <v>1</v>
      </c>
      <c r="D658" s="120" t="s">
        <v>182</v>
      </c>
      <c r="E658" s="108">
        <f t="shared" si="155"/>
        <v>603</v>
      </c>
      <c r="F658" s="109">
        <v>484</v>
      </c>
      <c r="G658" s="110">
        <v>93311</v>
      </c>
      <c r="H658" s="111">
        <v>83</v>
      </c>
      <c r="I658" s="158" t="s">
        <v>1432</v>
      </c>
      <c r="J658" s="158" t="s">
        <v>1606</v>
      </c>
      <c r="K658" s="112" t="s">
        <v>331</v>
      </c>
      <c r="L658" s="112" t="s">
        <v>92</v>
      </c>
      <c r="M658" s="112" t="s">
        <v>1071</v>
      </c>
      <c r="N658" s="112" t="s">
        <v>57</v>
      </c>
      <c r="O658" s="112" t="s">
        <v>11</v>
      </c>
      <c r="P658" s="112" t="s">
        <v>8</v>
      </c>
      <c r="Q658" s="112" t="s">
        <v>981</v>
      </c>
      <c r="R658" s="113">
        <f t="shared" si="154"/>
        <v>103443</v>
      </c>
      <c r="S658" s="114">
        <v>103443</v>
      </c>
      <c r="T658" s="115"/>
      <c r="U658" s="115"/>
      <c r="V658" s="116" t="s">
        <v>183</v>
      </c>
      <c r="W658" s="117">
        <v>300</v>
      </c>
      <c r="X658" s="121">
        <f t="shared" si="156"/>
        <v>225</v>
      </c>
      <c r="Y658" s="297">
        <v>110</v>
      </c>
      <c r="Z658" s="298">
        <v>115</v>
      </c>
    </row>
    <row r="659" spans="3:26" s="121" customFormat="1" ht="72.75" customHeight="1" x14ac:dyDescent="0.25">
      <c r="C659" s="121">
        <v>1</v>
      </c>
      <c r="D659" s="120" t="s">
        <v>182</v>
      </c>
      <c r="E659" s="108">
        <f t="shared" si="155"/>
        <v>604</v>
      </c>
      <c r="F659" s="109">
        <v>485</v>
      </c>
      <c r="G659" s="110">
        <v>99058</v>
      </c>
      <c r="H659" s="111">
        <v>131</v>
      </c>
      <c r="I659" s="158" t="s">
        <v>1420</v>
      </c>
      <c r="J659" s="158" t="s">
        <v>1606</v>
      </c>
      <c r="K659" s="112" t="s">
        <v>331</v>
      </c>
      <c r="L659" s="112" t="s">
        <v>92</v>
      </c>
      <c r="M659" s="112" t="s">
        <v>1072</v>
      </c>
      <c r="N659" s="112" t="s">
        <v>111</v>
      </c>
      <c r="O659" s="112" t="s">
        <v>11</v>
      </c>
      <c r="P659" s="112" t="s">
        <v>8</v>
      </c>
      <c r="Q659" s="112" t="s">
        <v>947</v>
      </c>
      <c r="R659" s="113">
        <f t="shared" si="154"/>
        <v>49975.037349999999</v>
      </c>
      <c r="S659" s="114">
        <v>49975.037349999999</v>
      </c>
      <c r="T659" s="115"/>
      <c r="U659" s="115"/>
      <c r="V659" s="116" t="s">
        <v>183</v>
      </c>
      <c r="W659" s="117">
        <v>144.935</v>
      </c>
      <c r="X659" s="121">
        <f t="shared" si="156"/>
        <v>260</v>
      </c>
      <c r="Y659" s="297">
        <v>125</v>
      </c>
      <c r="Z659" s="298">
        <v>135</v>
      </c>
    </row>
    <row r="660" spans="3:26" s="121" customFormat="1" ht="72.75" customHeight="1" x14ac:dyDescent="0.25">
      <c r="C660" s="121">
        <v>1</v>
      </c>
      <c r="D660" s="120" t="s">
        <v>182</v>
      </c>
      <c r="E660" s="108">
        <f t="shared" si="155"/>
        <v>605</v>
      </c>
      <c r="F660" s="109">
        <v>486</v>
      </c>
      <c r="G660" s="110">
        <v>125279</v>
      </c>
      <c r="H660" s="111">
        <v>256</v>
      </c>
      <c r="I660" s="158" t="s">
        <v>1378</v>
      </c>
      <c r="J660" s="158" t="s">
        <v>1606</v>
      </c>
      <c r="K660" s="112" t="s">
        <v>331</v>
      </c>
      <c r="L660" s="112" t="s">
        <v>92</v>
      </c>
      <c r="M660" s="112" t="s">
        <v>1073</v>
      </c>
      <c r="N660" s="112" t="s">
        <v>24</v>
      </c>
      <c r="O660" s="112" t="s">
        <v>11</v>
      </c>
      <c r="P660" s="112" t="s">
        <v>11</v>
      </c>
      <c r="Q660" s="112" t="s">
        <v>948</v>
      </c>
      <c r="R660" s="113">
        <f t="shared" si="154"/>
        <v>103443</v>
      </c>
      <c r="S660" s="114">
        <v>103443</v>
      </c>
      <c r="T660" s="115"/>
      <c r="U660" s="115"/>
      <c r="V660" s="116" t="s">
        <v>183</v>
      </c>
      <c r="W660" s="117">
        <v>300</v>
      </c>
      <c r="X660" s="121">
        <f t="shared" si="156"/>
        <v>194</v>
      </c>
      <c r="Y660" s="297">
        <v>96</v>
      </c>
      <c r="Z660" s="298">
        <v>98</v>
      </c>
    </row>
    <row r="661" spans="3:26" s="121" customFormat="1" ht="72.75" customHeight="1" x14ac:dyDescent="0.25">
      <c r="C661" s="121">
        <v>1</v>
      </c>
      <c r="D661" s="120" t="s">
        <v>182</v>
      </c>
      <c r="E661" s="108">
        <f t="shared" si="155"/>
        <v>606</v>
      </c>
      <c r="F661" s="109">
        <v>487</v>
      </c>
      <c r="G661" s="110">
        <v>94435</v>
      </c>
      <c r="H661" s="111">
        <v>93</v>
      </c>
      <c r="I661" s="158" t="s">
        <v>1393</v>
      </c>
      <c r="J661" s="158" t="s">
        <v>1606</v>
      </c>
      <c r="K661" s="112" t="s">
        <v>331</v>
      </c>
      <c r="L661" s="112" t="s">
        <v>92</v>
      </c>
      <c r="M661" s="112" t="s">
        <v>1074</v>
      </c>
      <c r="N661" s="112" t="s">
        <v>24</v>
      </c>
      <c r="O661" s="112" t="s">
        <v>11</v>
      </c>
      <c r="P661" s="112" t="s">
        <v>11</v>
      </c>
      <c r="Q661" s="112" t="s">
        <v>949</v>
      </c>
      <c r="R661" s="113">
        <f t="shared" ref="R661:R676" si="157">S661+T661+U661</f>
        <v>139396.68351</v>
      </c>
      <c r="S661" s="114">
        <v>139396.68351</v>
      </c>
      <c r="T661" s="115"/>
      <c r="U661" s="115"/>
      <c r="V661" s="116" t="s">
        <v>183</v>
      </c>
      <c r="W661" s="117">
        <v>404.27100000000002</v>
      </c>
      <c r="X661" s="121">
        <f t="shared" si="156"/>
        <v>169</v>
      </c>
      <c r="Y661" s="297">
        <v>82</v>
      </c>
      <c r="Z661" s="298">
        <v>87</v>
      </c>
    </row>
    <row r="662" spans="3:26" s="121" customFormat="1" ht="72.75" customHeight="1" x14ac:dyDescent="0.25">
      <c r="C662" s="121">
        <v>1</v>
      </c>
      <c r="D662" s="120" t="s">
        <v>182</v>
      </c>
      <c r="E662" s="108">
        <f t="shared" si="155"/>
        <v>607</v>
      </c>
      <c r="F662" s="109">
        <v>488</v>
      </c>
      <c r="G662" s="110">
        <v>96490</v>
      </c>
      <c r="H662" s="111">
        <v>110</v>
      </c>
      <c r="I662" s="158" t="s">
        <v>1437</v>
      </c>
      <c r="J662" s="158" t="s">
        <v>1606</v>
      </c>
      <c r="K662" s="112" t="s">
        <v>331</v>
      </c>
      <c r="L662" s="112" t="s">
        <v>92</v>
      </c>
      <c r="M662" s="112" t="s">
        <v>1075</v>
      </c>
      <c r="N662" s="112" t="s">
        <v>57</v>
      </c>
      <c r="O662" s="112" t="s">
        <v>11</v>
      </c>
      <c r="P662" s="112" t="s">
        <v>11</v>
      </c>
      <c r="Q662" s="112" t="s">
        <v>949</v>
      </c>
      <c r="R662" s="113">
        <f t="shared" si="157"/>
        <v>172405</v>
      </c>
      <c r="S662" s="114">
        <v>172405</v>
      </c>
      <c r="T662" s="115"/>
      <c r="U662" s="115"/>
      <c r="V662" s="116" t="s">
        <v>183</v>
      </c>
      <c r="W662" s="117">
        <v>500</v>
      </c>
      <c r="X662" s="121">
        <f t="shared" si="156"/>
        <v>237</v>
      </c>
      <c r="Y662" s="297">
        <v>124</v>
      </c>
      <c r="Z662" s="298">
        <v>113</v>
      </c>
    </row>
    <row r="663" spans="3:26" s="121" customFormat="1" ht="72.75" customHeight="1" x14ac:dyDescent="0.25">
      <c r="C663" s="121">
        <v>1</v>
      </c>
      <c r="D663" s="120" t="s">
        <v>182</v>
      </c>
      <c r="E663" s="108">
        <f t="shared" si="155"/>
        <v>608</v>
      </c>
      <c r="F663" s="109">
        <v>489</v>
      </c>
      <c r="G663" s="110">
        <v>95493</v>
      </c>
      <c r="H663" s="111">
        <v>102</v>
      </c>
      <c r="I663" s="158" t="s">
        <v>1371</v>
      </c>
      <c r="J663" s="158" t="s">
        <v>1606</v>
      </c>
      <c r="K663" s="112" t="s">
        <v>331</v>
      </c>
      <c r="L663" s="112" t="s">
        <v>92</v>
      </c>
      <c r="M663" s="112" t="s">
        <v>1076</v>
      </c>
      <c r="N663" s="112" t="s">
        <v>57</v>
      </c>
      <c r="O663" s="112" t="s">
        <v>11</v>
      </c>
      <c r="P663" s="112" t="s">
        <v>11</v>
      </c>
      <c r="Q663" s="112" t="s">
        <v>948</v>
      </c>
      <c r="R663" s="113">
        <f t="shared" si="157"/>
        <v>172405</v>
      </c>
      <c r="S663" s="114">
        <v>172405</v>
      </c>
      <c r="T663" s="115"/>
      <c r="U663" s="115"/>
      <c r="V663" s="116" t="s">
        <v>183</v>
      </c>
      <c r="W663" s="117">
        <v>500</v>
      </c>
      <c r="X663" s="121">
        <f t="shared" si="156"/>
        <v>168</v>
      </c>
      <c r="Y663" s="297">
        <v>79</v>
      </c>
      <c r="Z663" s="298">
        <v>89</v>
      </c>
    </row>
    <row r="664" spans="3:26" s="121" customFormat="1" ht="72.75" customHeight="1" x14ac:dyDescent="0.25">
      <c r="C664" s="121">
        <v>1</v>
      </c>
      <c r="D664" s="120" t="s">
        <v>182</v>
      </c>
      <c r="E664" s="108">
        <f t="shared" si="155"/>
        <v>609</v>
      </c>
      <c r="F664" s="109">
        <v>490</v>
      </c>
      <c r="G664" s="110"/>
      <c r="H664" s="111">
        <v>82</v>
      </c>
      <c r="I664" s="158"/>
      <c r="J664" s="158" t="s">
        <v>1606</v>
      </c>
      <c r="K664" s="112" t="s">
        <v>331</v>
      </c>
      <c r="L664" s="112" t="s">
        <v>92</v>
      </c>
      <c r="M664" s="112" t="s">
        <v>1077</v>
      </c>
      <c r="N664" s="112" t="s">
        <v>57</v>
      </c>
      <c r="O664" s="112" t="s">
        <v>11</v>
      </c>
      <c r="P664" s="112" t="s">
        <v>11</v>
      </c>
      <c r="Q664" s="112" t="s">
        <v>982</v>
      </c>
      <c r="R664" s="113">
        <f t="shared" si="157"/>
        <v>172405</v>
      </c>
      <c r="S664" s="114">
        <v>172405</v>
      </c>
      <c r="T664" s="115"/>
      <c r="U664" s="115"/>
      <c r="V664" s="116" t="s">
        <v>183</v>
      </c>
      <c r="W664" s="117">
        <v>500</v>
      </c>
      <c r="X664" s="121">
        <f t="shared" si="156"/>
        <v>164</v>
      </c>
      <c r="Y664" s="297">
        <v>85</v>
      </c>
      <c r="Z664" s="298">
        <v>79</v>
      </c>
    </row>
    <row r="665" spans="3:26" s="121" customFormat="1" ht="72.75" customHeight="1" x14ac:dyDescent="0.25">
      <c r="C665" s="121">
        <v>1</v>
      </c>
      <c r="D665" s="120" t="s">
        <v>182</v>
      </c>
      <c r="E665" s="108">
        <f t="shared" ref="E665:E676" si="158">E664+1</f>
        <v>610</v>
      </c>
      <c r="F665" s="109">
        <v>492</v>
      </c>
      <c r="G665" s="110">
        <v>93322</v>
      </c>
      <c r="H665" s="111">
        <v>85</v>
      </c>
      <c r="I665" s="158" t="s">
        <v>1434</v>
      </c>
      <c r="J665" s="158" t="s">
        <v>1606</v>
      </c>
      <c r="K665" s="112" t="s">
        <v>331</v>
      </c>
      <c r="L665" s="112" t="s">
        <v>92</v>
      </c>
      <c r="M665" s="112" t="s">
        <v>1078</v>
      </c>
      <c r="N665" s="112" t="s">
        <v>57</v>
      </c>
      <c r="O665" s="112" t="s">
        <v>11</v>
      </c>
      <c r="P665" s="112" t="s">
        <v>11</v>
      </c>
      <c r="Q665" s="112" t="s">
        <v>939</v>
      </c>
      <c r="R665" s="113">
        <f t="shared" si="157"/>
        <v>103443</v>
      </c>
      <c r="S665" s="114">
        <v>103443</v>
      </c>
      <c r="T665" s="115"/>
      <c r="U665" s="115"/>
      <c r="V665" s="116" t="s">
        <v>183</v>
      </c>
      <c r="W665" s="117">
        <v>300</v>
      </c>
      <c r="X665" s="121">
        <f t="shared" si="156"/>
        <v>259</v>
      </c>
      <c r="Y665" s="297">
        <v>112</v>
      </c>
      <c r="Z665" s="298">
        <v>147</v>
      </c>
    </row>
    <row r="666" spans="3:26" s="121" customFormat="1" ht="72.75" customHeight="1" x14ac:dyDescent="0.25">
      <c r="C666" s="121">
        <v>1</v>
      </c>
      <c r="D666" s="120" t="s">
        <v>182</v>
      </c>
      <c r="E666" s="108">
        <f t="shared" si="158"/>
        <v>611</v>
      </c>
      <c r="F666" s="109">
        <v>493</v>
      </c>
      <c r="G666" s="110">
        <v>93317</v>
      </c>
      <c r="H666" s="111">
        <v>84</v>
      </c>
      <c r="I666" s="158" t="s">
        <v>1433</v>
      </c>
      <c r="J666" s="158" t="s">
        <v>1606</v>
      </c>
      <c r="K666" s="112" t="s">
        <v>331</v>
      </c>
      <c r="L666" s="112" t="s">
        <v>92</v>
      </c>
      <c r="M666" s="112" t="s">
        <v>1079</v>
      </c>
      <c r="N666" s="112" t="s">
        <v>57</v>
      </c>
      <c r="O666" s="112" t="s">
        <v>11</v>
      </c>
      <c r="P666" s="112" t="s">
        <v>11</v>
      </c>
      <c r="Q666" s="112" t="s">
        <v>950</v>
      </c>
      <c r="R666" s="113">
        <f t="shared" si="157"/>
        <v>103443</v>
      </c>
      <c r="S666" s="114">
        <v>103443</v>
      </c>
      <c r="T666" s="115"/>
      <c r="U666" s="115"/>
      <c r="V666" s="116" t="s">
        <v>183</v>
      </c>
      <c r="W666" s="117">
        <v>300</v>
      </c>
      <c r="X666" s="121">
        <f t="shared" si="156"/>
        <v>230</v>
      </c>
      <c r="Y666" s="297">
        <v>117</v>
      </c>
      <c r="Z666" s="298">
        <v>113</v>
      </c>
    </row>
    <row r="667" spans="3:26" s="121" customFormat="1" ht="72.75" customHeight="1" x14ac:dyDescent="0.25">
      <c r="C667" s="121">
        <v>1</v>
      </c>
      <c r="D667" s="120" t="s">
        <v>182</v>
      </c>
      <c r="E667" s="108">
        <f t="shared" si="158"/>
        <v>612</v>
      </c>
      <c r="F667" s="109">
        <v>494</v>
      </c>
      <c r="G667" s="110">
        <v>95499</v>
      </c>
      <c r="H667" s="111">
        <v>103</v>
      </c>
      <c r="I667" s="158" t="s">
        <v>1428</v>
      </c>
      <c r="J667" s="158" t="s">
        <v>1606</v>
      </c>
      <c r="K667" s="112" t="s">
        <v>331</v>
      </c>
      <c r="L667" s="112" t="s">
        <v>92</v>
      </c>
      <c r="M667" s="112" t="s">
        <v>1080</v>
      </c>
      <c r="N667" s="112" t="s">
        <v>57</v>
      </c>
      <c r="O667" s="112" t="s">
        <v>11</v>
      </c>
      <c r="P667" s="112" t="s">
        <v>11</v>
      </c>
      <c r="Q667" s="112" t="s">
        <v>951</v>
      </c>
      <c r="R667" s="113">
        <f t="shared" si="157"/>
        <v>206886</v>
      </c>
      <c r="S667" s="114">
        <v>206886</v>
      </c>
      <c r="T667" s="115"/>
      <c r="U667" s="115"/>
      <c r="V667" s="116" t="s">
        <v>183</v>
      </c>
      <c r="W667" s="117">
        <v>600</v>
      </c>
      <c r="X667" s="121">
        <f t="shared" si="156"/>
        <v>254</v>
      </c>
      <c r="Y667" s="297">
        <v>129</v>
      </c>
      <c r="Z667" s="298">
        <v>125</v>
      </c>
    </row>
    <row r="668" spans="3:26" s="121" customFormat="1" ht="72.75" customHeight="1" x14ac:dyDescent="0.25">
      <c r="C668" s="121">
        <v>1</v>
      </c>
      <c r="D668" s="120" t="s">
        <v>182</v>
      </c>
      <c r="E668" s="108">
        <f t="shared" si="158"/>
        <v>613</v>
      </c>
      <c r="F668" s="109">
        <v>495</v>
      </c>
      <c r="G668" s="110">
        <v>97721</v>
      </c>
      <c r="H668" s="111">
        <v>118</v>
      </c>
      <c r="I668" s="158" t="s">
        <v>1429</v>
      </c>
      <c r="J668" s="158" t="s">
        <v>1606</v>
      </c>
      <c r="K668" s="112" t="s">
        <v>331</v>
      </c>
      <c r="L668" s="112" t="s">
        <v>92</v>
      </c>
      <c r="M668" s="112" t="s">
        <v>1081</v>
      </c>
      <c r="N668" s="112" t="s">
        <v>29</v>
      </c>
      <c r="O668" s="112" t="s">
        <v>11</v>
      </c>
      <c r="P668" s="112" t="s">
        <v>8</v>
      </c>
      <c r="Q668" s="112" t="s">
        <v>812</v>
      </c>
      <c r="R668" s="113">
        <f t="shared" si="157"/>
        <v>49504.371699999996</v>
      </c>
      <c r="S668" s="114">
        <v>49504.371699999996</v>
      </c>
      <c r="T668" s="115"/>
      <c r="U668" s="115"/>
      <c r="V668" s="116" t="s">
        <v>183</v>
      </c>
      <c r="W668" s="117">
        <v>143.57</v>
      </c>
      <c r="X668" s="121">
        <f t="shared" si="156"/>
        <v>211</v>
      </c>
      <c r="Y668" s="297">
        <v>98</v>
      </c>
      <c r="Z668" s="298">
        <v>113</v>
      </c>
    </row>
    <row r="669" spans="3:26" s="121" customFormat="1" ht="72.75" customHeight="1" x14ac:dyDescent="0.25">
      <c r="C669" s="121">
        <v>1</v>
      </c>
      <c r="D669" s="120" t="s">
        <v>182</v>
      </c>
      <c r="E669" s="108">
        <f t="shared" si="158"/>
        <v>614</v>
      </c>
      <c r="F669" s="109">
        <v>496</v>
      </c>
      <c r="G669" s="110">
        <v>93177</v>
      </c>
      <c r="H669" s="111">
        <v>79</v>
      </c>
      <c r="I669" s="158" t="s">
        <v>1425</v>
      </c>
      <c r="J669" s="158" t="s">
        <v>1606</v>
      </c>
      <c r="K669" s="112" t="s">
        <v>331</v>
      </c>
      <c r="L669" s="112" t="s">
        <v>92</v>
      </c>
      <c r="M669" s="112" t="s">
        <v>1064</v>
      </c>
      <c r="N669" s="112" t="s">
        <v>57</v>
      </c>
      <c r="O669" s="112" t="s">
        <v>11</v>
      </c>
      <c r="P669" s="112" t="s">
        <v>11</v>
      </c>
      <c r="Q669" s="112" t="s">
        <v>936</v>
      </c>
      <c r="R669" s="113">
        <f t="shared" si="157"/>
        <v>172405</v>
      </c>
      <c r="S669" s="114">
        <v>172405</v>
      </c>
      <c r="T669" s="115"/>
      <c r="U669" s="115"/>
      <c r="V669" s="116" t="s">
        <v>183</v>
      </c>
      <c r="W669" s="117">
        <v>500</v>
      </c>
      <c r="X669" s="121">
        <f t="shared" si="156"/>
        <v>193</v>
      </c>
      <c r="Y669" s="297">
        <v>95</v>
      </c>
      <c r="Z669" s="298">
        <v>98</v>
      </c>
    </row>
    <row r="670" spans="3:26" s="121" customFormat="1" ht="72.75" customHeight="1" x14ac:dyDescent="0.25">
      <c r="C670" s="121">
        <v>1</v>
      </c>
      <c r="D670" s="120" t="s">
        <v>182</v>
      </c>
      <c r="E670" s="108">
        <f t="shared" si="158"/>
        <v>615</v>
      </c>
      <c r="F670" s="109">
        <v>497</v>
      </c>
      <c r="G670" s="110">
        <v>99905</v>
      </c>
      <c r="H670" s="111">
        <v>135</v>
      </c>
      <c r="I670" s="158" t="s">
        <v>1438</v>
      </c>
      <c r="J670" s="158" t="s">
        <v>1606</v>
      </c>
      <c r="K670" s="112" t="s">
        <v>331</v>
      </c>
      <c r="L670" s="112" t="s">
        <v>92</v>
      </c>
      <c r="M670" s="112" t="s">
        <v>1082</v>
      </c>
      <c r="N670" s="112" t="s">
        <v>34</v>
      </c>
      <c r="O670" s="112" t="s">
        <v>11</v>
      </c>
      <c r="P670" s="112" t="s">
        <v>11</v>
      </c>
      <c r="Q670" s="112" t="s">
        <v>605</v>
      </c>
      <c r="R670" s="113">
        <f t="shared" si="157"/>
        <v>344810</v>
      </c>
      <c r="S670" s="114">
        <v>344810</v>
      </c>
      <c r="T670" s="115"/>
      <c r="U670" s="115"/>
      <c r="V670" s="116" t="s">
        <v>183</v>
      </c>
      <c r="W670" s="117">
        <v>1000</v>
      </c>
      <c r="X670" s="121">
        <f t="shared" si="156"/>
        <v>229</v>
      </c>
      <c r="Y670" s="297">
        <v>115</v>
      </c>
      <c r="Z670" s="298">
        <v>114</v>
      </c>
    </row>
    <row r="671" spans="3:26" s="121" customFormat="1" ht="72.75" customHeight="1" x14ac:dyDescent="0.25">
      <c r="C671" s="121">
        <v>1</v>
      </c>
      <c r="D671" s="120" t="s">
        <v>182</v>
      </c>
      <c r="E671" s="108">
        <f t="shared" si="158"/>
        <v>616</v>
      </c>
      <c r="F671" s="109">
        <v>498</v>
      </c>
      <c r="G671" s="110">
        <v>93178</v>
      </c>
      <c r="H671" s="111">
        <v>80</v>
      </c>
      <c r="I671" s="158" t="s">
        <v>1426</v>
      </c>
      <c r="J671" s="158" t="s">
        <v>1606</v>
      </c>
      <c r="K671" s="112" t="s">
        <v>331</v>
      </c>
      <c r="L671" s="112" t="s">
        <v>92</v>
      </c>
      <c r="M671" s="112" t="s">
        <v>1083</v>
      </c>
      <c r="N671" s="112" t="s">
        <v>57</v>
      </c>
      <c r="O671" s="112" t="s">
        <v>11</v>
      </c>
      <c r="P671" s="112" t="s">
        <v>11</v>
      </c>
      <c r="Q671" s="112" t="s">
        <v>937</v>
      </c>
      <c r="R671" s="113">
        <f t="shared" si="157"/>
        <v>172405</v>
      </c>
      <c r="S671" s="114">
        <v>172405</v>
      </c>
      <c r="T671" s="115"/>
      <c r="U671" s="115"/>
      <c r="V671" s="116" t="s">
        <v>183</v>
      </c>
      <c r="W671" s="117">
        <v>500</v>
      </c>
      <c r="X671" s="121">
        <f t="shared" si="156"/>
        <v>227</v>
      </c>
      <c r="Y671" s="297">
        <v>115</v>
      </c>
      <c r="Z671" s="298">
        <v>112</v>
      </c>
    </row>
    <row r="672" spans="3:26" s="121" customFormat="1" ht="72.75" customHeight="1" x14ac:dyDescent="0.25">
      <c r="C672" s="121">
        <v>1</v>
      </c>
      <c r="D672" s="120" t="s">
        <v>182</v>
      </c>
      <c r="E672" s="108">
        <f t="shared" si="158"/>
        <v>617</v>
      </c>
      <c r="F672" s="109">
        <v>499</v>
      </c>
      <c r="G672" s="110">
        <v>94419</v>
      </c>
      <c r="H672" s="111">
        <v>92</v>
      </c>
      <c r="I672" s="158" t="s">
        <v>1423</v>
      </c>
      <c r="J672" s="158" t="s">
        <v>1606</v>
      </c>
      <c r="K672" s="112" t="s">
        <v>331</v>
      </c>
      <c r="L672" s="112" t="s">
        <v>92</v>
      </c>
      <c r="M672" s="112" t="s">
        <v>1084</v>
      </c>
      <c r="N672" s="112" t="s">
        <v>24</v>
      </c>
      <c r="O672" s="112" t="s">
        <v>11</v>
      </c>
      <c r="P672" s="112" t="s">
        <v>11</v>
      </c>
      <c r="Q672" s="112" t="s">
        <v>458</v>
      </c>
      <c r="R672" s="113">
        <f t="shared" si="157"/>
        <v>108787.55500000001</v>
      </c>
      <c r="S672" s="114">
        <v>108787.55500000001</v>
      </c>
      <c r="T672" s="115"/>
      <c r="U672" s="115"/>
      <c r="V672" s="116" t="s">
        <v>183</v>
      </c>
      <c r="W672" s="117">
        <v>315.5</v>
      </c>
      <c r="X672" s="121">
        <f t="shared" si="156"/>
        <v>226</v>
      </c>
      <c r="Y672" s="297">
        <v>110</v>
      </c>
      <c r="Z672" s="298">
        <v>116</v>
      </c>
    </row>
    <row r="673" spans="3:26" s="121" customFormat="1" ht="72.75" customHeight="1" x14ac:dyDescent="0.25">
      <c r="C673" s="121">
        <v>1</v>
      </c>
      <c r="D673" s="120" t="s">
        <v>182</v>
      </c>
      <c r="E673" s="108">
        <f t="shared" si="158"/>
        <v>618</v>
      </c>
      <c r="F673" s="109">
        <v>500</v>
      </c>
      <c r="G673" s="110">
        <v>94922</v>
      </c>
      <c r="H673" s="111">
        <v>100</v>
      </c>
      <c r="I673" s="158" t="s">
        <v>1403</v>
      </c>
      <c r="J673" s="158" t="s">
        <v>1606</v>
      </c>
      <c r="K673" s="112" t="s">
        <v>331</v>
      </c>
      <c r="L673" s="112" t="s">
        <v>92</v>
      </c>
      <c r="M673" s="112" t="s">
        <v>1085</v>
      </c>
      <c r="N673" s="112" t="s">
        <v>57</v>
      </c>
      <c r="O673" s="112" t="s">
        <v>11</v>
      </c>
      <c r="P673" s="112" t="s">
        <v>11</v>
      </c>
      <c r="Q673" s="112" t="s">
        <v>466</v>
      </c>
      <c r="R673" s="113">
        <f t="shared" si="157"/>
        <v>35308.544000000002</v>
      </c>
      <c r="S673" s="114">
        <v>35308.544000000002</v>
      </c>
      <c r="T673" s="115"/>
      <c r="U673" s="115"/>
      <c r="V673" s="116" t="s">
        <v>183</v>
      </c>
      <c r="W673" s="117">
        <v>102.4</v>
      </c>
      <c r="X673" s="121">
        <f t="shared" si="156"/>
        <v>210</v>
      </c>
      <c r="Y673" s="297">
        <v>106</v>
      </c>
      <c r="Z673" s="298">
        <v>104</v>
      </c>
    </row>
    <row r="674" spans="3:26" s="121" customFormat="1" ht="72.75" customHeight="1" x14ac:dyDescent="0.25">
      <c r="C674" s="121">
        <v>1</v>
      </c>
      <c r="D674" s="120" t="s">
        <v>182</v>
      </c>
      <c r="E674" s="108">
        <f t="shared" si="158"/>
        <v>619</v>
      </c>
      <c r="F674" s="109">
        <v>1123</v>
      </c>
      <c r="G674" s="110">
        <v>253763</v>
      </c>
      <c r="H674" s="111"/>
      <c r="I674" s="158" t="s">
        <v>1741</v>
      </c>
      <c r="J674" s="158" t="s">
        <v>1606</v>
      </c>
      <c r="K674" s="112" t="s">
        <v>331</v>
      </c>
      <c r="L674" s="112" t="s">
        <v>92</v>
      </c>
      <c r="M674" s="112" t="s">
        <v>938</v>
      </c>
      <c r="N674" s="112" t="s">
        <v>57</v>
      </c>
      <c r="O674" s="112" t="s">
        <v>11</v>
      </c>
      <c r="P674" s="112" t="s">
        <v>11</v>
      </c>
      <c r="Q674" s="112" t="s">
        <v>939</v>
      </c>
      <c r="R674" s="113">
        <f t="shared" si="157"/>
        <v>103443</v>
      </c>
      <c r="S674" s="114">
        <v>103443</v>
      </c>
      <c r="T674" s="115"/>
      <c r="U674" s="115"/>
      <c r="V674" s="116" t="s">
        <v>183</v>
      </c>
      <c r="W674" s="117">
        <v>423</v>
      </c>
      <c r="X674" s="121">
        <f t="shared" si="156"/>
        <v>558</v>
      </c>
      <c r="Y674" s="297">
        <v>258</v>
      </c>
      <c r="Z674" s="298">
        <v>300</v>
      </c>
    </row>
    <row r="675" spans="3:26" s="121" customFormat="1" ht="72.75" customHeight="1" x14ac:dyDescent="0.25">
      <c r="C675" s="121">
        <v>1</v>
      </c>
      <c r="D675" s="120" t="s">
        <v>182</v>
      </c>
      <c r="E675" s="108">
        <f t="shared" si="158"/>
        <v>620</v>
      </c>
      <c r="F675" s="109">
        <v>1124</v>
      </c>
      <c r="G675" s="110">
        <v>93517</v>
      </c>
      <c r="H675" s="111">
        <v>89</v>
      </c>
      <c r="I675" s="158" t="s">
        <v>1938</v>
      </c>
      <c r="J675" s="158" t="s">
        <v>1606</v>
      </c>
      <c r="K675" s="112" t="s">
        <v>331</v>
      </c>
      <c r="L675" s="112" t="s">
        <v>92</v>
      </c>
      <c r="M675" s="112" t="s">
        <v>983</v>
      </c>
      <c r="N675" s="112" t="s">
        <v>57</v>
      </c>
      <c r="O675" s="112" t="s">
        <v>11</v>
      </c>
      <c r="P675" s="112" t="s">
        <v>11</v>
      </c>
      <c r="Q675" s="112" t="s">
        <v>935</v>
      </c>
      <c r="R675" s="113">
        <f t="shared" si="157"/>
        <v>103443</v>
      </c>
      <c r="S675" s="114">
        <v>103443</v>
      </c>
      <c r="T675" s="115"/>
      <c r="U675" s="115"/>
      <c r="V675" s="116" t="s">
        <v>183</v>
      </c>
      <c r="W675" s="117">
        <v>300</v>
      </c>
      <c r="X675" s="121">
        <f t="shared" si="156"/>
        <v>233</v>
      </c>
      <c r="Y675" s="297">
        <v>118</v>
      </c>
      <c r="Z675" s="298">
        <v>115</v>
      </c>
    </row>
    <row r="676" spans="3:26" s="121" customFormat="1" ht="72.75" customHeight="1" x14ac:dyDescent="0.25">
      <c r="C676" s="121">
        <v>1</v>
      </c>
      <c r="D676" s="120" t="s">
        <v>182</v>
      </c>
      <c r="E676" s="108">
        <f t="shared" si="158"/>
        <v>621</v>
      </c>
      <c r="F676" s="109">
        <v>1405</v>
      </c>
      <c r="G676" s="110">
        <v>253928</v>
      </c>
      <c r="H676" s="111"/>
      <c r="I676" s="158" t="s">
        <v>1750</v>
      </c>
      <c r="J676" s="158" t="s">
        <v>1606</v>
      </c>
      <c r="K676" s="112" t="s">
        <v>331</v>
      </c>
      <c r="L676" s="112" t="s">
        <v>92</v>
      </c>
      <c r="M676" s="112" t="s">
        <v>926</v>
      </c>
      <c r="N676" s="112" t="s">
        <v>57</v>
      </c>
      <c r="O676" s="112" t="s">
        <v>8</v>
      </c>
      <c r="P676" s="112" t="s">
        <v>8</v>
      </c>
      <c r="Q676" s="112" t="s">
        <v>952</v>
      </c>
      <c r="R676" s="113">
        <f t="shared" si="157"/>
        <v>431012.5</v>
      </c>
      <c r="S676" s="114">
        <v>431012.5</v>
      </c>
      <c r="T676" s="115"/>
      <c r="U676" s="115"/>
      <c r="V676" s="116" t="s">
        <v>183</v>
      </c>
      <c r="W676" s="117">
        <v>913.85699999999997</v>
      </c>
      <c r="X676" s="121">
        <f t="shared" si="156"/>
        <v>224</v>
      </c>
      <c r="Y676" s="297">
        <v>111</v>
      </c>
      <c r="Z676" s="298">
        <v>113</v>
      </c>
    </row>
    <row r="677" spans="3:26" ht="12" customHeight="1" x14ac:dyDescent="0.25">
      <c r="E677" s="63"/>
      <c r="F677" s="64"/>
      <c r="G677" s="35"/>
      <c r="H677" s="36"/>
      <c r="I677" s="159"/>
      <c r="J677" s="159"/>
      <c r="K677" s="65"/>
      <c r="L677" s="65"/>
      <c r="M677" s="65"/>
      <c r="N677" s="65"/>
      <c r="O677" s="65"/>
      <c r="P677" s="65"/>
      <c r="Q677" s="65"/>
      <c r="R677" s="66"/>
      <c r="S677" s="67"/>
      <c r="T677" s="68"/>
      <c r="U677" s="68"/>
      <c r="V677" s="72"/>
      <c r="W677" s="74"/>
      <c r="X677" s="311"/>
      <c r="Y677" s="311"/>
      <c r="Z677" s="312"/>
    </row>
    <row r="678" spans="3:26" ht="51.75" customHeight="1" x14ac:dyDescent="0.25">
      <c r="E678" s="52"/>
      <c r="F678" s="53"/>
      <c r="G678" s="54"/>
      <c r="H678" s="55"/>
      <c r="I678" s="160"/>
      <c r="J678" s="160"/>
      <c r="K678" s="76" t="s">
        <v>467</v>
      </c>
      <c r="L678" s="80"/>
      <c r="M678" s="53"/>
      <c r="N678" s="53"/>
      <c r="O678" s="53"/>
      <c r="P678" s="57"/>
      <c r="Q678" s="57"/>
      <c r="R678" s="58">
        <f>SUM(R679:R680)</f>
        <v>52308539.159999996</v>
      </c>
      <c r="S678" s="58">
        <f>SUM(S679:S680)</f>
        <v>52308539.159999996</v>
      </c>
      <c r="T678" s="58">
        <f t="shared" ref="T678:U678" si="159">SUM(T679:T680)</f>
        <v>0</v>
      </c>
      <c r="U678" s="58">
        <f t="shared" si="159"/>
        <v>0</v>
      </c>
      <c r="V678" s="85"/>
      <c r="W678" s="86"/>
      <c r="X678" s="317"/>
      <c r="Y678" s="317"/>
      <c r="Z678" s="318"/>
    </row>
    <row r="679" spans="3:26" ht="51.75" customHeight="1" x14ac:dyDescent="0.25">
      <c r="C679" s="5">
        <v>1</v>
      </c>
      <c r="D679" s="1" t="s">
        <v>6</v>
      </c>
      <c r="E679" s="63">
        <f>E676+1</f>
        <v>622</v>
      </c>
      <c r="F679" s="64">
        <v>1125</v>
      </c>
      <c r="G679" s="35">
        <v>188398</v>
      </c>
      <c r="H679" s="36">
        <v>465</v>
      </c>
      <c r="I679" s="159" t="s">
        <v>1460</v>
      </c>
      <c r="J679" s="158" t="s">
        <v>1606</v>
      </c>
      <c r="K679" s="65" t="s">
        <v>331</v>
      </c>
      <c r="L679" s="65" t="s">
        <v>22</v>
      </c>
      <c r="M679" s="112" t="s">
        <v>678</v>
      </c>
      <c r="N679" s="65" t="s">
        <v>29</v>
      </c>
      <c r="O679" s="65" t="s">
        <v>8</v>
      </c>
      <c r="P679" s="65" t="s">
        <v>11</v>
      </c>
      <c r="Q679" s="65" t="s">
        <v>662</v>
      </c>
      <c r="R679" s="66">
        <f>S679+T679+U679</f>
        <v>2000000</v>
      </c>
      <c r="S679" s="67">
        <v>2000000</v>
      </c>
      <c r="T679" s="68"/>
      <c r="U679" s="68"/>
      <c r="V679" s="69" t="s">
        <v>469</v>
      </c>
      <c r="W679" s="70" t="s">
        <v>2001</v>
      </c>
      <c r="X679" s="311">
        <f>+Y679+Z679</f>
        <v>204</v>
      </c>
      <c r="Y679" s="311">
        <v>95</v>
      </c>
      <c r="Z679" s="312">
        <v>109</v>
      </c>
    </row>
    <row r="680" spans="3:26" ht="63.75" customHeight="1" x14ac:dyDescent="0.25">
      <c r="C680" s="5">
        <v>1</v>
      </c>
      <c r="D680" s="1" t="s">
        <v>6</v>
      </c>
      <c r="E680" s="63">
        <f>E679+1</f>
        <v>623</v>
      </c>
      <c r="F680" s="64">
        <v>501</v>
      </c>
      <c r="G680" s="35">
        <v>124684</v>
      </c>
      <c r="H680" s="36">
        <v>255</v>
      </c>
      <c r="I680" s="159" t="s">
        <v>1356</v>
      </c>
      <c r="J680" s="158" t="s">
        <v>1606</v>
      </c>
      <c r="K680" s="65" t="s">
        <v>331</v>
      </c>
      <c r="L680" s="65" t="s">
        <v>22</v>
      </c>
      <c r="M680" s="112" t="s">
        <v>468</v>
      </c>
      <c r="N680" s="65" t="s">
        <v>57</v>
      </c>
      <c r="O680" s="65" t="s">
        <v>8</v>
      </c>
      <c r="P680" s="65" t="s">
        <v>8</v>
      </c>
      <c r="Q680" s="65" t="s">
        <v>276</v>
      </c>
      <c r="R680" s="66">
        <f>S680+T680+U680</f>
        <v>50308539.159999996</v>
      </c>
      <c r="S680" s="67">
        <v>50308539.159999996</v>
      </c>
      <c r="T680" s="68"/>
      <c r="U680" s="68"/>
      <c r="V680" s="69" t="s">
        <v>469</v>
      </c>
      <c r="W680" s="70">
        <v>390</v>
      </c>
      <c r="X680" s="311">
        <f>+Y680+Z680</f>
        <v>11280</v>
      </c>
      <c r="Y680" s="311">
        <v>5600</v>
      </c>
      <c r="Z680" s="312">
        <v>5680</v>
      </c>
    </row>
    <row r="681" spans="3:26" ht="51.75" customHeight="1" x14ac:dyDescent="0.25">
      <c r="E681" s="52"/>
      <c r="F681" s="53"/>
      <c r="G681" s="54"/>
      <c r="H681" s="55"/>
      <c r="I681" s="160"/>
      <c r="J681" s="160"/>
      <c r="K681" s="76" t="s">
        <v>470</v>
      </c>
      <c r="L681" s="80"/>
      <c r="M681" s="53"/>
      <c r="N681" s="53"/>
      <c r="O681" s="53"/>
      <c r="P681" s="57"/>
      <c r="Q681" s="57"/>
      <c r="R681" s="58">
        <f>SUM(R682:R724)</f>
        <v>32426573.350000005</v>
      </c>
      <c r="S681" s="58">
        <f>SUM(S682:S724)</f>
        <v>32426573.350000005</v>
      </c>
      <c r="T681" s="59"/>
      <c r="U681" s="59"/>
      <c r="V681" s="85"/>
      <c r="W681" s="86"/>
      <c r="X681" s="317"/>
      <c r="Y681" s="317"/>
      <c r="Z681" s="318"/>
    </row>
    <row r="682" spans="3:26" ht="68.25" customHeight="1" x14ac:dyDescent="0.25">
      <c r="C682" s="5">
        <v>1</v>
      </c>
      <c r="D682" s="1" t="s">
        <v>299</v>
      </c>
      <c r="E682" s="63">
        <f>E680+1</f>
        <v>624</v>
      </c>
      <c r="F682" s="64">
        <v>502</v>
      </c>
      <c r="G682" s="35">
        <v>102366</v>
      </c>
      <c r="H682" s="36">
        <v>141</v>
      </c>
      <c r="I682" s="159" t="s">
        <v>1858</v>
      </c>
      <c r="J682" s="158" t="s">
        <v>1606</v>
      </c>
      <c r="K682" s="65" t="s">
        <v>331</v>
      </c>
      <c r="L682" s="65" t="s">
        <v>92</v>
      </c>
      <c r="M682" s="112" t="s">
        <v>471</v>
      </c>
      <c r="N682" s="65" t="s">
        <v>57</v>
      </c>
      <c r="O682" s="65" t="s">
        <v>8</v>
      </c>
      <c r="P682" s="65" t="s">
        <v>8</v>
      </c>
      <c r="Q682" s="65" t="s">
        <v>472</v>
      </c>
      <c r="R682" s="66">
        <f t="shared" ref="R682:R724" si="160">S682+T682+U682</f>
        <v>1537378.38</v>
      </c>
      <c r="S682" s="67">
        <v>1537378.38</v>
      </c>
      <c r="T682" s="68"/>
      <c r="U682" s="68"/>
      <c r="V682" s="69" t="s">
        <v>473</v>
      </c>
      <c r="W682" s="70">
        <v>1691.42</v>
      </c>
      <c r="X682" s="311">
        <f>+Z682+Y682</f>
        <v>840</v>
      </c>
      <c r="Y682" s="311">
        <v>420</v>
      </c>
      <c r="Z682" s="312">
        <v>420</v>
      </c>
    </row>
    <row r="683" spans="3:26" ht="81.75" customHeight="1" x14ac:dyDescent="0.25">
      <c r="C683" s="5">
        <v>1</v>
      </c>
      <c r="D683" s="1" t="s">
        <v>299</v>
      </c>
      <c r="E683" s="63">
        <f>E682+1</f>
        <v>625</v>
      </c>
      <c r="F683" s="64">
        <v>503</v>
      </c>
      <c r="G683" s="35">
        <v>102190</v>
      </c>
      <c r="H683" s="36">
        <v>140</v>
      </c>
      <c r="I683" s="159" t="s">
        <v>1856</v>
      </c>
      <c r="J683" s="158" t="s">
        <v>1606</v>
      </c>
      <c r="K683" s="65" t="s">
        <v>331</v>
      </c>
      <c r="L683" s="65" t="s">
        <v>92</v>
      </c>
      <c r="M683" s="112" t="s">
        <v>474</v>
      </c>
      <c r="N683" s="65" t="s">
        <v>57</v>
      </c>
      <c r="O683" s="65" t="s">
        <v>8</v>
      </c>
      <c r="P683" s="65" t="s">
        <v>8</v>
      </c>
      <c r="Q683" s="65" t="s">
        <v>475</v>
      </c>
      <c r="R683" s="66">
        <f t="shared" si="160"/>
        <v>1586832.31</v>
      </c>
      <c r="S683" s="67">
        <v>1586832.31</v>
      </c>
      <c r="T683" s="68"/>
      <c r="U683" s="68"/>
      <c r="V683" s="69" t="s">
        <v>473</v>
      </c>
      <c r="W683" s="70">
        <v>1736.82</v>
      </c>
      <c r="X683" s="311">
        <f t="shared" ref="X683:X724" si="161">+Z683+Y683</f>
        <v>560</v>
      </c>
      <c r="Y683" s="311">
        <v>280</v>
      </c>
      <c r="Z683" s="312">
        <v>280</v>
      </c>
    </row>
    <row r="684" spans="3:26" ht="95.25" customHeight="1" x14ac:dyDescent="0.25">
      <c r="C684" s="5">
        <v>1</v>
      </c>
      <c r="D684" s="1" t="s">
        <v>299</v>
      </c>
      <c r="E684" s="63">
        <f t="shared" ref="E684:E724" si="162">E683+1</f>
        <v>626</v>
      </c>
      <c r="F684" s="64">
        <v>504</v>
      </c>
      <c r="G684" s="35">
        <v>103231</v>
      </c>
      <c r="H684" s="36">
        <v>143</v>
      </c>
      <c r="I684" s="159" t="s">
        <v>1850</v>
      </c>
      <c r="J684" s="158" t="s">
        <v>1606</v>
      </c>
      <c r="K684" s="65" t="s">
        <v>331</v>
      </c>
      <c r="L684" s="65" t="s">
        <v>92</v>
      </c>
      <c r="M684" s="112" t="s">
        <v>476</v>
      </c>
      <c r="N684" s="65" t="s">
        <v>29</v>
      </c>
      <c r="O684" s="65" t="s">
        <v>8</v>
      </c>
      <c r="P684" s="65" t="s">
        <v>8</v>
      </c>
      <c r="Q684" s="65" t="s">
        <v>477</v>
      </c>
      <c r="R684" s="66">
        <f t="shared" si="160"/>
        <v>1467974.27</v>
      </c>
      <c r="S684" s="67">
        <v>1467974.27</v>
      </c>
      <c r="T684" s="68"/>
      <c r="U684" s="68"/>
      <c r="V684" s="69" t="s">
        <v>473</v>
      </c>
      <c r="W684" s="70">
        <v>1102.3891000000001</v>
      </c>
      <c r="X684" s="311">
        <f t="shared" si="161"/>
        <v>460</v>
      </c>
      <c r="Y684" s="311">
        <v>230</v>
      </c>
      <c r="Z684" s="312">
        <v>230</v>
      </c>
    </row>
    <row r="685" spans="3:26" ht="90.75" customHeight="1" x14ac:dyDescent="0.25">
      <c r="C685" s="5">
        <v>1</v>
      </c>
      <c r="D685" s="1" t="s">
        <v>299</v>
      </c>
      <c r="E685" s="63">
        <f t="shared" si="162"/>
        <v>627</v>
      </c>
      <c r="F685" s="64">
        <v>505</v>
      </c>
      <c r="G685" s="35">
        <v>83497</v>
      </c>
      <c r="H685" s="36">
        <v>19</v>
      </c>
      <c r="I685" s="159" t="s">
        <v>1879</v>
      </c>
      <c r="J685" s="158" t="s">
        <v>1606</v>
      </c>
      <c r="K685" s="65" t="s">
        <v>331</v>
      </c>
      <c r="L685" s="65" t="s">
        <v>92</v>
      </c>
      <c r="M685" s="112" t="s">
        <v>478</v>
      </c>
      <c r="N685" s="65" t="s">
        <v>24</v>
      </c>
      <c r="O685" s="65" t="s">
        <v>8</v>
      </c>
      <c r="P685" s="65" t="s">
        <v>8</v>
      </c>
      <c r="Q685" s="65" t="s">
        <v>479</v>
      </c>
      <c r="R685" s="66">
        <f t="shared" si="160"/>
        <v>164230.39000000001</v>
      </c>
      <c r="S685" s="67">
        <v>164230.39000000001</v>
      </c>
      <c r="T685" s="68"/>
      <c r="U685" s="68"/>
      <c r="V685" s="69" t="s">
        <v>473</v>
      </c>
      <c r="W685" s="70">
        <v>1636.86</v>
      </c>
      <c r="X685" s="311">
        <f t="shared" si="161"/>
        <v>1640</v>
      </c>
      <c r="Y685" s="311">
        <v>820</v>
      </c>
      <c r="Z685" s="312">
        <v>820</v>
      </c>
    </row>
    <row r="686" spans="3:26" ht="91.5" customHeight="1" x14ac:dyDescent="0.25">
      <c r="C686" s="5">
        <v>1</v>
      </c>
      <c r="D686" s="1" t="s">
        <v>299</v>
      </c>
      <c r="E686" s="63">
        <f t="shared" si="162"/>
        <v>628</v>
      </c>
      <c r="F686" s="64">
        <v>506</v>
      </c>
      <c r="G686" s="35">
        <v>83493</v>
      </c>
      <c r="H686" s="36">
        <v>18</v>
      </c>
      <c r="I686" s="159" t="s">
        <v>1878</v>
      </c>
      <c r="J686" s="158" t="s">
        <v>1606</v>
      </c>
      <c r="K686" s="65" t="s">
        <v>331</v>
      </c>
      <c r="L686" s="65" t="s">
        <v>92</v>
      </c>
      <c r="M686" s="112" t="s">
        <v>478</v>
      </c>
      <c r="N686" s="65" t="s">
        <v>24</v>
      </c>
      <c r="O686" s="65" t="s">
        <v>8</v>
      </c>
      <c r="P686" s="65" t="s">
        <v>8</v>
      </c>
      <c r="Q686" s="65" t="s">
        <v>480</v>
      </c>
      <c r="R686" s="66">
        <f t="shared" si="160"/>
        <v>150210.72</v>
      </c>
      <c r="S686" s="67">
        <v>150210.72</v>
      </c>
      <c r="T686" s="68"/>
      <c r="U686" s="68"/>
      <c r="V686" s="69" t="s">
        <v>473</v>
      </c>
      <c r="W686" s="70">
        <v>1440.4367999999999</v>
      </c>
      <c r="X686" s="311">
        <f t="shared" si="161"/>
        <v>1500</v>
      </c>
      <c r="Y686" s="311">
        <v>750</v>
      </c>
      <c r="Z686" s="312">
        <v>750</v>
      </c>
    </row>
    <row r="687" spans="3:26" ht="88.5" customHeight="1" x14ac:dyDescent="0.25">
      <c r="C687" s="5">
        <v>1</v>
      </c>
      <c r="D687" s="1" t="s">
        <v>299</v>
      </c>
      <c r="E687" s="63">
        <f t="shared" si="162"/>
        <v>629</v>
      </c>
      <c r="F687" s="64">
        <v>507</v>
      </c>
      <c r="G687" s="35">
        <v>83490</v>
      </c>
      <c r="H687" s="36">
        <v>17</v>
      </c>
      <c r="I687" s="159" t="s">
        <v>1877</v>
      </c>
      <c r="J687" s="158" t="s">
        <v>1606</v>
      </c>
      <c r="K687" s="65" t="s">
        <v>331</v>
      </c>
      <c r="L687" s="65" t="s">
        <v>92</v>
      </c>
      <c r="M687" s="112" t="s">
        <v>478</v>
      </c>
      <c r="N687" s="65" t="s">
        <v>26</v>
      </c>
      <c r="O687" s="65" t="s">
        <v>8</v>
      </c>
      <c r="P687" s="65" t="s">
        <v>8</v>
      </c>
      <c r="Q687" s="65" t="s">
        <v>481</v>
      </c>
      <c r="R687" s="66">
        <f t="shared" si="160"/>
        <v>188264.1</v>
      </c>
      <c r="S687" s="67">
        <v>188264.1</v>
      </c>
      <c r="T687" s="68"/>
      <c r="U687" s="68"/>
      <c r="V687" s="69" t="s">
        <v>473</v>
      </c>
      <c r="W687" s="70">
        <v>1833.2832000000001</v>
      </c>
      <c r="X687" s="311">
        <f t="shared" si="161"/>
        <v>1880</v>
      </c>
      <c r="Y687" s="311">
        <v>940</v>
      </c>
      <c r="Z687" s="312">
        <v>940</v>
      </c>
    </row>
    <row r="688" spans="3:26" ht="51.75" customHeight="1" x14ac:dyDescent="0.25">
      <c r="C688" s="5">
        <v>1</v>
      </c>
      <c r="D688" s="1" t="s">
        <v>299</v>
      </c>
      <c r="E688" s="63">
        <f t="shared" si="162"/>
        <v>630</v>
      </c>
      <c r="F688" s="64">
        <v>508</v>
      </c>
      <c r="G688" s="35">
        <v>83480</v>
      </c>
      <c r="H688" s="36">
        <v>16</v>
      </c>
      <c r="I688" s="159" t="s">
        <v>1876</v>
      </c>
      <c r="J688" s="158" t="s">
        <v>1606</v>
      </c>
      <c r="K688" s="65" t="s">
        <v>331</v>
      </c>
      <c r="L688" s="65" t="s">
        <v>92</v>
      </c>
      <c r="M688" s="112" t="s">
        <v>478</v>
      </c>
      <c r="N688" s="65" t="s">
        <v>26</v>
      </c>
      <c r="O688" s="65" t="s">
        <v>8</v>
      </c>
      <c r="P688" s="65" t="s">
        <v>8</v>
      </c>
      <c r="Q688" s="65" t="s">
        <v>112</v>
      </c>
      <c r="R688" s="66">
        <f t="shared" si="160"/>
        <v>114160.15</v>
      </c>
      <c r="S688" s="67">
        <v>114160.15</v>
      </c>
      <c r="T688" s="68"/>
      <c r="U688" s="68"/>
      <c r="V688" s="69" t="s">
        <v>473</v>
      </c>
      <c r="W688" s="70">
        <v>1113.0648000000001</v>
      </c>
      <c r="X688" s="311">
        <f t="shared" si="161"/>
        <v>1140</v>
      </c>
      <c r="Y688" s="311">
        <v>570</v>
      </c>
      <c r="Z688" s="312">
        <v>570</v>
      </c>
    </row>
    <row r="689" spans="3:26" s="121" customFormat="1" ht="75.75" customHeight="1" x14ac:dyDescent="0.25">
      <c r="C689" s="121">
        <v>1</v>
      </c>
      <c r="D689" s="120" t="s">
        <v>299</v>
      </c>
      <c r="E689" s="108">
        <f t="shared" si="162"/>
        <v>631</v>
      </c>
      <c r="F689" s="109">
        <v>509</v>
      </c>
      <c r="G689" s="110">
        <v>102113</v>
      </c>
      <c r="H689" s="111">
        <v>139</v>
      </c>
      <c r="I689" s="158" t="s">
        <v>1855</v>
      </c>
      <c r="J689" s="158" t="s">
        <v>1606</v>
      </c>
      <c r="K689" s="112" t="s">
        <v>331</v>
      </c>
      <c r="L689" s="112" t="s">
        <v>22</v>
      </c>
      <c r="M689" s="112" t="s">
        <v>482</v>
      </c>
      <c r="N689" s="112" t="s">
        <v>29</v>
      </c>
      <c r="O689" s="112" t="s">
        <v>8</v>
      </c>
      <c r="P689" s="112" t="s">
        <v>8</v>
      </c>
      <c r="Q689" s="112" t="s">
        <v>483</v>
      </c>
      <c r="R689" s="113">
        <f t="shared" si="160"/>
        <v>1362571.04</v>
      </c>
      <c r="S689" s="114">
        <v>1362571.04</v>
      </c>
      <c r="T689" s="115"/>
      <c r="U689" s="115"/>
      <c r="V689" s="116" t="s">
        <v>473</v>
      </c>
      <c r="W689" s="117">
        <v>794.99480000000005</v>
      </c>
      <c r="X689" s="311">
        <f t="shared" si="161"/>
        <v>580</v>
      </c>
      <c r="Y689" s="297">
        <v>290</v>
      </c>
      <c r="Z689" s="298">
        <v>290</v>
      </c>
    </row>
    <row r="690" spans="3:26" ht="69.75" customHeight="1" x14ac:dyDescent="0.25">
      <c r="C690" s="5">
        <v>1</v>
      </c>
      <c r="D690" s="1" t="s">
        <v>299</v>
      </c>
      <c r="E690" s="63">
        <f t="shared" si="162"/>
        <v>632</v>
      </c>
      <c r="F690" s="64">
        <v>510</v>
      </c>
      <c r="G690" s="35">
        <v>90267</v>
      </c>
      <c r="H690" s="36">
        <v>41</v>
      </c>
      <c r="I690" s="159" t="s">
        <v>1861</v>
      </c>
      <c r="J690" s="158" t="s">
        <v>1606</v>
      </c>
      <c r="K690" s="65" t="s">
        <v>331</v>
      </c>
      <c r="L690" s="65" t="s">
        <v>22</v>
      </c>
      <c r="M690" s="112" t="s">
        <v>484</v>
      </c>
      <c r="N690" s="65" t="s">
        <v>29</v>
      </c>
      <c r="O690" s="65" t="s">
        <v>8</v>
      </c>
      <c r="P690" s="65" t="s">
        <v>8</v>
      </c>
      <c r="Q690" s="65" t="s">
        <v>483</v>
      </c>
      <c r="R690" s="66">
        <f t="shared" si="160"/>
        <v>1185301.27</v>
      </c>
      <c r="S690" s="67">
        <v>1185301.27</v>
      </c>
      <c r="T690" s="68"/>
      <c r="U690" s="68"/>
      <c r="V690" s="69" t="s">
        <v>473</v>
      </c>
      <c r="W690" s="70">
        <v>1099.9947999999999</v>
      </c>
      <c r="X690" s="311">
        <f t="shared" si="161"/>
        <v>560</v>
      </c>
      <c r="Y690" s="311">
        <v>280</v>
      </c>
      <c r="Z690" s="312">
        <v>280</v>
      </c>
    </row>
    <row r="691" spans="3:26" ht="51.75" customHeight="1" x14ac:dyDescent="0.25">
      <c r="C691" s="5">
        <v>1</v>
      </c>
      <c r="D691" s="1" t="s">
        <v>299</v>
      </c>
      <c r="E691" s="63">
        <f t="shared" si="162"/>
        <v>633</v>
      </c>
      <c r="F691" s="64">
        <v>511</v>
      </c>
      <c r="G691" s="35">
        <v>83472</v>
      </c>
      <c r="H691" s="36">
        <v>14</v>
      </c>
      <c r="I691" s="174" t="s">
        <v>1944</v>
      </c>
      <c r="J691" s="158" t="s">
        <v>1606</v>
      </c>
      <c r="K691" s="65" t="s">
        <v>331</v>
      </c>
      <c r="L691" s="65" t="s">
        <v>92</v>
      </c>
      <c r="M691" s="112" t="s">
        <v>478</v>
      </c>
      <c r="N691" s="65" t="s">
        <v>25</v>
      </c>
      <c r="O691" s="65" t="s">
        <v>11</v>
      </c>
      <c r="P691" s="65" t="s">
        <v>11</v>
      </c>
      <c r="Q691" s="65" t="s">
        <v>485</v>
      </c>
      <c r="R691" s="66">
        <f t="shared" si="160"/>
        <v>398559.11</v>
      </c>
      <c r="S691" s="67">
        <v>398559.11</v>
      </c>
      <c r="T691" s="68"/>
      <c r="U691" s="68"/>
      <c r="V691" s="69" t="s">
        <v>473</v>
      </c>
      <c r="W691" s="70">
        <v>3928.4641000000001</v>
      </c>
      <c r="X691" s="311">
        <f t="shared" si="161"/>
        <v>3980</v>
      </c>
      <c r="Y691" s="311">
        <v>1990</v>
      </c>
      <c r="Z691" s="312">
        <v>1990</v>
      </c>
    </row>
    <row r="692" spans="3:26" ht="66" customHeight="1" x14ac:dyDescent="0.25">
      <c r="C692" s="5">
        <v>1</v>
      </c>
      <c r="D692" s="1" t="s">
        <v>299</v>
      </c>
      <c r="E692" s="63">
        <f t="shared" si="162"/>
        <v>634</v>
      </c>
      <c r="F692" s="64">
        <v>512</v>
      </c>
      <c r="G692" s="35">
        <v>171522</v>
      </c>
      <c r="H692" s="36">
        <v>397</v>
      </c>
      <c r="I692" s="159" t="s">
        <v>1896</v>
      </c>
      <c r="J692" s="158" t="s">
        <v>1606</v>
      </c>
      <c r="K692" s="65" t="s">
        <v>331</v>
      </c>
      <c r="L692" s="65" t="s">
        <v>92</v>
      </c>
      <c r="M692" s="112" t="s">
        <v>478</v>
      </c>
      <c r="N692" s="65" t="s">
        <v>24</v>
      </c>
      <c r="O692" s="65" t="s">
        <v>8</v>
      </c>
      <c r="P692" s="65" t="s">
        <v>8</v>
      </c>
      <c r="Q692" s="65" t="s">
        <v>449</v>
      </c>
      <c r="R692" s="66">
        <f t="shared" si="160"/>
        <v>488685.54</v>
      </c>
      <c r="S692" s="67">
        <v>488685.54</v>
      </c>
      <c r="T692" s="68"/>
      <c r="U692" s="68"/>
      <c r="V692" s="69" t="s">
        <v>473</v>
      </c>
      <c r="W692" s="70">
        <v>4845.1058000000003</v>
      </c>
      <c r="X692" s="311">
        <f t="shared" si="161"/>
        <v>4880</v>
      </c>
      <c r="Y692" s="311">
        <v>2440</v>
      </c>
      <c r="Z692" s="312">
        <v>2440</v>
      </c>
    </row>
    <row r="693" spans="3:26" ht="68.25" customHeight="1" x14ac:dyDescent="0.25">
      <c r="C693" s="5">
        <v>1</v>
      </c>
      <c r="D693" s="1" t="s">
        <v>299</v>
      </c>
      <c r="E693" s="63">
        <f t="shared" si="162"/>
        <v>635</v>
      </c>
      <c r="F693" s="64">
        <v>513</v>
      </c>
      <c r="G693" s="35">
        <v>92984</v>
      </c>
      <c r="H693" s="36">
        <v>77</v>
      </c>
      <c r="I693" s="159" t="s">
        <v>1868</v>
      </c>
      <c r="J693" s="158" t="s">
        <v>1606</v>
      </c>
      <c r="K693" s="65" t="s">
        <v>331</v>
      </c>
      <c r="L693" s="65" t="s">
        <v>92</v>
      </c>
      <c r="M693" s="112" t="s">
        <v>486</v>
      </c>
      <c r="N693" s="65" t="s">
        <v>57</v>
      </c>
      <c r="O693" s="65" t="s">
        <v>8</v>
      </c>
      <c r="P693" s="65" t="s">
        <v>8</v>
      </c>
      <c r="Q693" s="65" t="s">
        <v>487</v>
      </c>
      <c r="R693" s="66">
        <f t="shared" si="160"/>
        <v>1311052.06</v>
      </c>
      <c r="S693" s="67">
        <v>1311052.06</v>
      </c>
      <c r="T693" s="68"/>
      <c r="U693" s="68"/>
      <c r="V693" s="69" t="s">
        <v>473</v>
      </c>
      <c r="W693" s="70">
        <v>1317.23</v>
      </c>
      <c r="X693" s="311">
        <f t="shared" si="161"/>
        <v>760</v>
      </c>
      <c r="Y693" s="311">
        <v>380</v>
      </c>
      <c r="Z693" s="312">
        <v>380</v>
      </c>
    </row>
    <row r="694" spans="3:26" ht="51.75" customHeight="1" x14ac:dyDescent="0.25">
      <c r="C694" s="5">
        <v>1</v>
      </c>
      <c r="D694" s="1" t="s">
        <v>299</v>
      </c>
      <c r="E694" s="63">
        <f t="shared" si="162"/>
        <v>636</v>
      </c>
      <c r="F694" s="64">
        <v>514</v>
      </c>
      <c r="G694" s="110">
        <v>81844</v>
      </c>
      <c r="H694" s="36">
        <v>6</v>
      </c>
      <c r="I694" s="159" t="s">
        <v>1883</v>
      </c>
      <c r="J694" s="158" t="s">
        <v>1606</v>
      </c>
      <c r="K694" s="65" t="s">
        <v>331</v>
      </c>
      <c r="L694" s="65" t="s">
        <v>92</v>
      </c>
      <c r="M694" s="112" t="s">
        <v>478</v>
      </c>
      <c r="N694" s="65" t="s">
        <v>25</v>
      </c>
      <c r="O694" s="65" t="s">
        <v>11</v>
      </c>
      <c r="P694" s="65" t="s">
        <v>11</v>
      </c>
      <c r="Q694" s="65" t="s">
        <v>488</v>
      </c>
      <c r="R694" s="66">
        <f t="shared" si="160"/>
        <v>751053.6</v>
      </c>
      <c r="S694" s="67">
        <v>751053.6</v>
      </c>
      <c r="T694" s="68"/>
      <c r="U694" s="68"/>
      <c r="V694" s="69" t="s">
        <v>473</v>
      </c>
      <c r="W694" s="70">
        <v>7398.6075000000001</v>
      </c>
      <c r="X694" s="311">
        <f t="shared" si="161"/>
        <v>7500</v>
      </c>
      <c r="Y694" s="311">
        <v>3750</v>
      </c>
      <c r="Z694" s="312">
        <v>3750</v>
      </c>
    </row>
    <row r="695" spans="3:26" ht="51.75" customHeight="1" x14ac:dyDescent="0.25">
      <c r="C695" s="5">
        <v>1</v>
      </c>
      <c r="D695" s="1" t="s">
        <v>299</v>
      </c>
      <c r="E695" s="63">
        <f t="shared" si="162"/>
        <v>637</v>
      </c>
      <c r="F695" s="64">
        <v>515</v>
      </c>
      <c r="G695" s="35">
        <v>83434</v>
      </c>
      <c r="H695" s="36">
        <v>13</v>
      </c>
      <c r="I695" s="159" t="s">
        <v>1874</v>
      </c>
      <c r="J695" s="158" t="s">
        <v>1606</v>
      </c>
      <c r="K695" s="65" t="s">
        <v>331</v>
      </c>
      <c r="L695" s="65" t="s">
        <v>92</v>
      </c>
      <c r="M695" s="112" t="s">
        <v>478</v>
      </c>
      <c r="N695" s="65" t="s">
        <v>96</v>
      </c>
      <c r="O695" s="65" t="s">
        <v>11</v>
      </c>
      <c r="P695" s="65" t="s">
        <v>11</v>
      </c>
      <c r="Q695" s="65" t="s">
        <v>175</v>
      </c>
      <c r="R695" s="66">
        <f t="shared" si="160"/>
        <v>743042.36</v>
      </c>
      <c r="S695" s="67">
        <v>743042.36</v>
      </c>
      <c r="T695" s="68"/>
      <c r="U695" s="68"/>
      <c r="V695" s="69" t="s">
        <v>473</v>
      </c>
      <c r="W695" s="70">
        <v>7267.6587</v>
      </c>
      <c r="X695" s="311">
        <f t="shared" si="161"/>
        <v>7420</v>
      </c>
      <c r="Y695" s="311">
        <v>3710</v>
      </c>
      <c r="Z695" s="312">
        <v>3710</v>
      </c>
    </row>
    <row r="696" spans="3:26" ht="51.75" customHeight="1" x14ac:dyDescent="0.25">
      <c r="C696" s="5">
        <v>1</v>
      </c>
      <c r="D696" s="1" t="s">
        <v>299</v>
      </c>
      <c r="E696" s="63">
        <f t="shared" si="162"/>
        <v>638</v>
      </c>
      <c r="F696" s="64">
        <v>516</v>
      </c>
      <c r="G696" s="35">
        <v>83412</v>
      </c>
      <c r="H696" s="36">
        <v>12</v>
      </c>
      <c r="I696" s="159" t="s">
        <v>1873</v>
      </c>
      <c r="J696" s="158" t="s">
        <v>1606</v>
      </c>
      <c r="K696" s="65" t="s">
        <v>331</v>
      </c>
      <c r="L696" s="65" t="s">
        <v>92</v>
      </c>
      <c r="M696" s="112" t="s">
        <v>478</v>
      </c>
      <c r="N696" s="65" t="s">
        <v>57</v>
      </c>
      <c r="O696" s="65" t="s">
        <v>8</v>
      </c>
      <c r="P696" s="65" t="s">
        <v>8</v>
      </c>
      <c r="Q696" s="65" t="s">
        <v>489</v>
      </c>
      <c r="R696" s="66">
        <f t="shared" si="160"/>
        <v>408573.16</v>
      </c>
      <c r="S696" s="67">
        <v>408573.16</v>
      </c>
      <c r="T696" s="68"/>
      <c r="U696" s="68"/>
      <c r="V696" s="69" t="s">
        <v>473</v>
      </c>
      <c r="W696" s="70">
        <v>3993.9386</v>
      </c>
      <c r="X696" s="311">
        <f t="shared" si="161"/>
        <v>4080</v>
      </c>
      <c r="Y696" s="311">
        <v>2040</v>
      </c>
      <c r="Z696" s="312">
        <v>2040</v>
      </c>
    </row>
    <row r="697" spans="3:26" ht="51.75" customHeight="1" x14ac:dyDescent="0.25">
      <c r="C697" s="5">
        <v>1</v>
      </c>
      <c r="D697" s="1" t="s">
        <v>299</v>
      </c>
      <c r="E697" s="63">
        <f t="shared" si="162"/>
        <v>639</v>
      </c>
      <c r="F697" s="64">
        <v>517</v>
      </c>
      <c r="G697" s="35">
        <v>83362</v>
      </c>
      <c r="H697" s="36">
        <v>11</v>
      </c>
      <c r="I697" s="159" t="s">
        <v>1886</v>
      </c>
      <c r="J697" s="158" t="s">
        <v>1606</v>
      </c>
      <c r="K697" s="65" t="s">
        <v>331</v>
      </c>
      <c r="L697" s="65" t="s">
        <v>92</v>
      </c>
      <c r="M697" s="112" t="s">
        <v>478</v>
      </c>
      <c r="N697" s="65" t="s">
        <v>26</v>
      </c>
      <c r="O697" s="65" t="s">
        <v>8</v>
      </c>
      <c r="P697" s="65" t="s">
        <v>8</v>
      </c>
      <c r="Q697" s="65" t="s">
        <v>288</v>
      </c>
      <c r="R697" s="66">
        <f t="shared" si="160"/>
        <v>340477.63</v>
      </c>
      <c r="S697" s="67">
        <v>340477.63</v>
      </c>
      <c r="T697" s="68"/>
      <c r="U697" s="68"/>
      <c r="V697" s="69" t="s">
        <v>473</v>
      </c>
      <c r="W697" s="70">
        <v>3339.1945000000001</v>
      </c>
      <c r="X697" s="311">
        <f t="shared" si="161"/>
        <v>3400</v>
      </c>
      <c r="Y697" s="311">
        <v>1700</v>
      </c>
      <c r="Z697" s="312">
        <v>1700</v>
      </c>
    </row>
    <row r="698" spans="3:26" ht="78.75" customHeight="1" x14ac:dyDescent="0.25">
      <c r="C698" s="5">
        <v>1</v>
      </c>
      <c r="D698" s="1" t="s">
        <v>299</v>
      </c>
      <c r="E698" s="63">
        <f t="shared" si="162"/>
        <v>640</v>
      </c>
      <c r="F698" s="64">
        <v>518</v>
      </c>
      <c r="G698" s="35">
        <v>86997</v>
      </c>
      <c r="H698" s="36">
        <v>27</v>
      </c>
      <c r="I698" s="159" t="s">
        <v>1862</v>
      </c>
      <c r="J698" s="158" t="s">
        <v>1606</v>
      </c>
      <c r="K698" s="65" t="s">
        <v>331</v>
      </c>
      <c r="L698" s="65" t="s">
        <v>92</v>
      </c>
      <c r="M698" s="112" t="s">
        <v>490</v>
      </c>
      <c r="N698" s="65" t="s">
        <v>25</v>
      </c>
      <c r="O698" s="65" t="s">
        <v>8</v>
      </c>
      <c r="P698" s="65" t="s">
        <v>11</v>
      </c>
      <c r="Q698" s="65" t="s">
        <v>28</v>
      </c>
      <c r="R698" s="66">
        <f t="shared" si="160"/>
        <v>1739268.77</v>
      </c>
      <c r="S698" s="67">
        <v>1739268.77</v>
      </c>
      <c r="T698" s="68"/>
      <c r="U698" s="68"/>
      <c r="V698" s="69" t="s">
        <v>473</v>
      </c>
      <c r="W698" s="70">
        <v>1407.0073</v>
      </c>
      <c r="X698" s="311">
        <f t="shared" si="161"/>
        <v>600</v>
      </c>
      <c r="Y698" s="311">
        <v>300</v>
      </c>
      <c r="Z698" s="312">
        <v>300</v>
      </c>
    </row>
    <row r="699" spans="3:26" ht="51.75" customHeight="1" x14ac:dyDescent="0.25">
      <c r="C699" s="5">
        <v>1</v>
      </c>
      <c r="D699" s="1" t="s">
        <v>299</v>
      </c>
      <c r="E699" s="63">
        <f t="shared" si="162"/>
        <v>641</v>
      </c>
      <c r="F699" s="64">
        <v>519</v>
      </c>
      <c r="G699" s="88">
        <v>80836</v>
      </c>
      <c r="H699" s="89">
        <v>3</v>
      </c>
      <c r="I699" s="172" t="s">
        <v>1864</v>
      </c>
      <c r="J699" s="158" t="s">
        <v>1606</v>
      </c>
      <c r="K699" s="65" t="s">
        <v>331</v>
      </c>
      <c r="L699" s="65" t="s">
        <v>92</v>
      </c>
      <c r="M699" s="112" t="s">
        <v>478</v>
      </c>
      <c r="N699" s="65" t="s">
        <v>25</v>
      </c>
      <c r="O699" s="65" t="s">
        <v>8</v>
      </c>
      <c r="P699" s="65" t="s">
        <v>11</v>
      </c>
      <c r="Q699" s="65" t="s">
        <v>28</v>
      </c>
      <c r="R699" s="66">
        <f t="shared" si="160"/>
        <v>298418.63</v>
      </c>
      <c r="S699" s="67">
        <v>298418.63</v>
      </c>
      <c r="T699" s="68"/>
      <c r="U699" s="68"/>
      <c r="V699" s="69" t="s">
        <v>473</v>
      </c>
      <c r="W699" s="70">
        <v>2946.3481000000002</v>
      </c>
      <c r="X699" s="311">
        <f t="shared" si="161"/>
        <v>2980</v>
      </c>
      <c r="Y699" s="311">
        <v>1490</v>
      </c>
      <c r="Z699" s="312">
        <v>1490</v>
      </c>
    </row>
    <row r="700" spans="3:26" ht="81" customHeight="1" x14ac:dyDescent="0.25">
      <c r="C700" s="5">
        <v>1</v>
      </c>
      <c r="D700" s="1" t="s">
        <v>299</v>
      </c>
      <c r="E700" s="63">
        <f t="shared" si="162"/>
        <v>642</v>
      </c>
      <c r="F700" s="64">
        <v>520</v>
      </c>
      <c r="G700" s="35">
        <v>91993</v>
      </c>
      <c r="H700" s="36">
        <v>64</v>
      </c>
      <c r="I700" s="159" t="s">
        <v>1869</v>
      </c>
      <c r="J700" s="158" t="s">
        <v>1606</v>
      </c>
      <c r="K700" s="65" t="s">
        <v>331</v>
      </c>
      <c r="L700" s="65" t="s">
        <v>92</v>
      </c>
      <c r="M700" s="112" t="s">
        <v>491</v>
      </c>
      <c r="N700" s="65" t="s">
        <v>25</v>
      </c>
      <c r="O700" s="65" t="s">
        <v>8</v>
      </c>
      <c r="P700" s="65" t="s">
        <v>11</v>
      </c>
      <c r="Q700" s="65" t="s">
        <v>102</v>
      </c>
      <c r="R700" s="66">
        <f t="shared" si="160"/>
        <v>1751509.29</v>
      </c>
      <c r="S700" s="67">
        <v>1751509.29</v>
      </c>
      <c r="T700" s="68"/>
      <c r="U700" s="68"/>
      <c r="V700" s="69" t="s">
        <v>473</v>
      </c>
      <c r="W700" s="70">
        <v>1610.4021</v>
      </c>
      <c r="X700" s="311">
        <f t="shared" si="161"/>
        <v>820</v>
      </c>
      <c r="Y700" s="311">
        <v>410</v>
      </c>
      <c r="Z700" s="312">
        <v>410</v>
      </c>
    </row>
    <row r="701" spans="3:26" ht="51.75" customHeight="1" x14ac:dyDescent="0.25">
      <c r="C701" s="5">
        <v>1</v>
      </c>
      <c r="D701" s="1" t="s">
        <v>299</v>
      </c>
      <c r="E701" s="63">
        <f t="shared" si="162"/>
        <v>643</v>
      </c>
      <c r="F701" s="64">
        <v>521</v>
      </c>
      <c r="G701" s="35">
        <v>83474</v>
      </c>
      <c r="H701" s="36">
        <v>15</v>
      </c>
      <c r="I701" s="174" t="s">
        <v>1943</v>
      </c>
      <c r="J701" s="158" t="s">
        <v>1606</v>
      </c>
      <c r="K701" s="65" t="s">
        <v>331</v>
      </c>
      <c r="L701" s="65" t="s">
        <v>92</v>
      </c>
      <c r="M701" s="112" t="s">
        <v>478</v>
      </c>
      <c r="N701" s="65" t="s">
        <v>25</v>
      </c>
      <c r="O701" s="65" t="s">
        <v>8</v>
      </c>
      <c r="P701" s="65" t="s">
        <v>11</v>
      </c>
      <c r="Q701" s="65" t="s">
        <v>492</v>
      </c>
      <c r="R701" s="66">
        <f t="shared" si="160"/>
        <v>310435.49</v>
      </c>
      <c r="S701" s="67">
        <v>310435.49</v>
      </c>
      <c r="T701" s="68"/>
      <c r="U701" s="68"/>
      <c r="V701" s="69" t="s">
        <v>473</v>
      </c>
      <c r="W701" s="70">
        <v>3011.8225000000002</v>
      </c>
      <c r="X701" s="311">
        <f t="shared" si="161"/>
        <v>3100</v>
      </c>
      <c r="Y701" s="311">
        <v>1550</v>
      </c>
      <c r="Z701" s="312">
        <v>1550</v>
      </c>
    </row>
    <row r="702" spans="3:26" ht="51.75" customHeight="1" x14ac:dyDescent="0.25">
      <c r="C702" s="5">
        <v>1</v>
      </c>
      <c r="D702" s="1" t="s">
        <v>299</v>
      </c>
      <c r="E702" s="63">
        <f t="shared" si="162"/>
        <v>644</v>
      </c>
      <c r="F702" s="64">
        <v>522</v>
      </c>
      <c r="G702" s="35">
        <v>86947</v>
      </c>
      <c r="H702" s="36">
        <v>26</v>
      </c>
      <c r="I702" s="159" t="s">
        <v>1860</v>
      </c>
      <c r="J702" s="158" t="s">
        <v>1606</v>
      </c>
      <c r="K702" s="65" t="s">
        <v>331</v>
      </c>
      <c r="L702" s="65" t="s">
        <v>92</v>
      </c>
      <c r="M702" s="112" t="s">
        <v>478</v>
      </c>
      <c r="N702" s="65" t="s">
        <v>26</v>
      </c>
      <c r="O702" s="65" t="s">
        <v>8</v>
      </c>
      <c r="P702" s="65" t="s">
        <v>8</v>
      </c>
      <c r="Q702" s="65" t="s">
        <v>493</v>
      </c>
      <c r="R702" s="66">
        <f t="shared" si="160"/>
        <v>198278.15</v>
      </c>
      <c r="S702" s="67">
        <v>198278.15</v>
      </c>
      <c r="T702" s="68"/>
      <c r="U702" s="68"/>
      <c r="V702" s="69" t="s">
        <v>473</v>
      </c>
      <c r="W702" s="70">
        <v>1964.232</v>
      </c>
      <c r="X702" s="311">
        <f t="shared" si="161"/>
        <v>1980</v>
      </c>
      <c r="Y702" s="311">
        <v>990</v>
      </c>
      <c r="Z702" s="312">
        <v>990</v>
      </c>
    </row>
    <row r="703" spans="3:26" s="121" customFormat="1" ht="51.75" customHeight="1" x14ac:dyDescent="0.25">
      <c r="C703" s="121">
        <v>1</v>
      </c>
      <c r="D703" s="120" t="s">
        <v>299</v>
      </c>
      <c r="E703" s="108">
        <f t="shared" si="162"/>
        <v>645</v>
      </c>
      <c r="F703" s="109">
        <v>523</v>
      </c>
      <c r="G703" s="110">
        <v>86680</v>
      </c>
      <c r="H703" s="111">
        <v>23</v>
      </c>
      <c r="I703" s="158" t="s">
        <v>1882</v>
      </c>
      <c r="J703" s="158" t="s">
        <v>1606</v>
      </c>
      <c r="K703" s="112" t="s">
        <v>331</v>
      </c>
      <c r="L703" s="112" t="s">
        <v>92</v>
      </c>
      <c r="M703" s="112" t="s">
        <v>478</v>
      </c>
      <c r="N703" s="112" t="s">
        <v>57</v>
      </c>
      <c r="O703" s="112" t="s">
        <v>8</v>
      </c>
      <c r="P703" s="112" t="s">
        <v>8</v>
      </c>
      <c r="Q703" s="112" t="s">
        <v>494</v>
      </c>
      <c r="R703" s="113">
        <f t="shared" si="160"/>
        <v>208999.1</v>
      </c>
      <c r="S703" s="114">
        <v>208999.1</v>
      </c>
      <c r="T703" s="115"/>
      <c r="U703" s="115"/>
      <c r="V703" s="116" t="s">
        <v>473</v>
      </c>
      <c r="W703" s="117">
        <v>2052.8159999999998</v>
      </c>
      <c r="X703" s="311">
        <f t="shared" si="161"/>
        <v>2080</v>
      </c>
      <c r="Y703" s="297">
        <v>1040</v>
      </c>
      <c r="Z703" s="298">
        <v>1040</v>
      </c>
    </row>
    <row r="704" spans="3:26" s="121" customFormat="1" ht="84" customHeight="1" x14ac:dyDescent="0.25">
      <c r="C704" s="121">
        <v>1</v>
      </c>
      <c r="D704" s="120" t="s">
        <v>299</v>
      </c>
      <c r="E704" s="108">
        <f t="shared" si="162"/>
        <v>646</v>
      </c>
      <c r="F704" s="109">
        <v>524</v>
      </c>
      <c r="G704" s="110">
        <v>92908</v>
      </c>
      <c r="H704" s="111">
        <v>76</v>
      </c>
      <c r="I704" s="158" t="s">
        <v>1866</v>
      </c>
      <c r="J704" s="158" t="s">
        <v>1606</v>
      </c>
      <c r="K704" s="112" t="s">
        <v>331</v>
      </c>
      <c r="L704" s="112" t="s">
        <v>92</v>
      </c>
      <c r="M704" s="112" t="s">
        <v>495</v>
      </c>
      <c r="N704" s="112" t="s">
        <v>29</v>
      </c>
      <c r="O704" s="112" t="s">
        <v>11</v>
      </c>
      <c r="P704" s="112" t="s">
        <v>8</v>
      </c>
      <c r="Q704" s="112" t="s">
        <v>388</v>
      </c>
      <c r="R704" s="113">
        <f t="shared" si="160"/>
        <v>1291691.01</v>
      </c>
      <c r="S704" s="114">
        <v>1291691.01</v>
      </c>
      <c r="T704" s="115"/>
      <c r="U704" s="115"/>
      <c r="V704" s="116" t="s">
        <v>473</v>
      </c>
      <c r="W704" s="117">
        <v>1299.6947</v>
      </c>
      <c r="X704" s="311">
        <f t="shared" si="161"/>
        <v>660</v>
      </c>
      <c r="Y704" s="297">
        <v>330</v>
      </c>
      <c r="Z704" s="298">
        <v>330</v>
      </c>
    </row>
    <row r="705" spans="3:26" s="121" customFormat="1" ht="51.75" customHeight="1" x14ac:dyDescent="0.25">
      <c r="C705" s="121">
        <v>1</v>
      </c>
      <c r="D705" s="120" t="s">
        <v>299</v>
      </c>
      <c r="E705" s="108">
        <f t="shared" si="162"/>
        <v>647</v>
      </c>
      <c r="F705" s="109">
        <v>525</v>
      </c>
      <c r="G705" s="110">
        <v>253843</v>
      </c>
      <c r="H705" s="111"/>
      <c r="I705" s="158" t="s">
        <v>1905</v>
      </c>
      <c r="J705" s="158" t="s">
        <v>1606</v>
      </c>
      <c r="K705" s="112" t="s">
        <v>331</v>
      </c>
      <c r="L705" s="112" t="s">
        <v>92</v>
      </c>
      <c r="M705" s="112" t="s">
        <v>496</v>
      </c>
      <c r="N705" s="112" t="s">
        <v>29</v>
      </c>
      <c r="O705" s="112" t="s">
        <v>11</v>
      </c>
      <c r="P705" s="112" t="s">
        <v>8</v>
      </c>
      <c r="Q705" s="112" t="s">
        <v>388</v>
      </c>
      <c r="R705" s="113">
        <f t="shared" si="160"/>
        <v>600842.88</v>
      </c>
      <c r="S705" s="114">
        <v>600842.88</v>
      </c>
      <c r="T705" s="115"/>
      <c r="U705" s="115"/>
      <c r="V705" s="116" t="s">
        <v>473</v>
      </c>
      <c r="W705" s="117">
        <v>5892.6962000000003</v>
      </c>
      <c r="X705" s="311">
        <f t="shared" si="161"/>
        <v>6000</v>
      </c>
      <c r="Y705" s="297">
        <v>3000</v>
      </c>
      <c r="Z705" s="298">
        <v>3000</v>
      </c>
    </row>
    <row r="706" spans="3:26" s="121" customFormat="1" ht="51.75" customHeight="1" x14ac:dyDescent="0.25">
      <c r="C706" s="121">
        <v>1</v>
      </c>
      <c r="D706" s="120" t="s">
        <v>299</v>
      </c>
      <c r="E706" s="108">
        <f t="shared" si="162"/>
        <v>648</v>
      </c>
      <c r="F706" s="109">
        <v>526</v>
      </c>
      <c r="G706" s="110">
        <v>81854</v>
      </c>
      <c r="H706" s="111">
        <v>7</v>
      </c>
      <c r="I706" s="158" t="s">
        <v>1884</v>
      </c>
      <c r="J706" s="158" t="s">
        <v>1606</v>
      </c>
      <c r="K706" s="112" t="s">
        <v>331</v>
      </c>
      <c r="L706" s="112" t="s">
        <v>92</v>
      </c>
      <c r="M706" s="112" t="s">
        <v>496</v>
      </c>
      <c r="N706" s="112" t="s">
        <v>24</v>
      </c>
      <c r="O706" s="112" t="s">
        <v>8</v>
      </c>
      <c r="P706" s="112" t="s">
        <v>11</v>
      </c>
      <c r="Q706" s="112" t="s">
        <v>276</v>
      </c>
      <c r="R706" s="113">
        <f t="shared" si="160"/>
        <v>835171.6</v>
      </c>
      <c r="S706" s="114">
        <v>835171.6</v>
      </c>
      <c r="T706" s="115"/>
      <c r="U706" s="115"/>
      <c r="V706" s="116" t="s">
        <v>473</v>
      </c>
      <c r="W706" s="117">
        <v>8184.3002999999999</v>
      </c>
      <c r="X706" s="311">
        <f t="shared" si="161"/>
        <v>8340</v>
      </c>
      <c r="Y706" s="297">
        <v>4170</v>
      </c>
      <c r="Z706" s="298">
        <v>4170</v>
      </c>
    </row>
    <row r="707" spans="3:26" s="121" customFormat="1" ht="51.75" customHeight="1" x14ac:dyDescent="0.25">
      <c r="C707" s="121">
        <v>1</v>
      </c>
      <c r="D707" s="120" t="s">
        <v>299</v>
      </c>
      <c r="E707" s="108">
        <f t="shared" si="162"/>
        <v>649</v>
      </c>
      <c r="F707" s="109">
        <v>527</v>
      </c>
      <c r="G707" s="110">
        <v>86774</v>
      </c>
      <c r="H707" s="111">
        <v>25</v>
      </c>
      <c r="I707" s="174" t="s">
        <v>1942</v>
      </c>
      <c r="J707" s="158" t="s">
        <v>1606</v>
      </c>
      <c r="K707" s="112" t="s">
        <v>331</v>
      </c>
      <c r="L707" s="112" t="s">
        <v>92</v>
      </c>
      <c r="M707" s="112" t="s">
        <v>496</v>
      </c>
      <c r="N707" s="112" t="s">
        <v>96</v>
      </c>
      <c r="O707" s="112" t="s">
        <v>11</v>
      </c>
      <c r="P707" s="112" t="s">
        <v>11</v>
      </c>
      <c r="Q707" s="112" t="s">
        <v>497</v>
      </c>
      <c r="R707" s="113">
        <f t="shared" si="160"/>
        <v>300421.44</v>
      </c>
      <c r="S707" s="114">
        <v>300421.44</v>
      </c>
      <c r="T707" s="115"/>
      <c r="U707" s="115"/>
      <c r="V707" s="116" t="s">
        <v>473</v>
      </c>
      <c r="W707" s="117">
        <v>2946.3481000000002</v>
      </c>
      <c r="X707" s="311">
        <f t="shared" si="161"/>
        <v>3000</v>
      </c>
      <c r="Y707" s="297">
        <v>1500</v>
      </c>
      <c r="Z707" s="298">
        <v>1500</v>
      </c>
    </row>
    <row r="708" spans="3:26" ht="51.75" customHeight="1" x14ac:dyDescent="0.25">
      <c r="C708" s="5">
        <v>1</v>
      </c>
      <c r="D708" s="1" t="s">
        <v>299</v>
      </c>
      <c r="E708" s="63">
        <f t="shared" si="162"/>
        <v>650</v>
      </c>
      <c r="F708" s="64">
        <v>528</v>
      </c>
      <c r="G708" s="35">
        <v>82888</v>
      </c>
      <c r="H708" s="36">
        <v>8</v>
      </c>
      <c r="I708" s="174" t="s">
        <v>1941</v>
      </c>
      <c r="J708" s="158" t="s">
        <v>1606</v>
      </c>
      <c r="K708" s="65" t="s">
        <v>331</v>
      </c>
      <c r="L708" s="65" t="s">
        <v>92</v>
      </c>
      <c r="M708" s="112" t="s">
        <v>496</v>
      </c>
      <c r="N708" s="65" t="s">
        <v>96</v>
      </c>
      <c r="O708" s="65" t="s">
        <v>11</v>
      </c>
      <c r="P708" s="65" t="s">
        <v>11</v>
      </c>
      <c r="Q708" s="65" t="s">
        <v>464</v>
      </c>
      <c r="R708" s="66">
        <f t="shared" si="160"/>
        <v>300421.44</v>
      </c>
      <c r="S708" s="67">
        <v>300421.44</v>
      </c>
      <c r="T708" s="68"/>
      <c r="U708" s="68"/>
      <c r="V708" s="69" t="s">
        <v>473</v>
      </c>
      <c r="W708" s="70">
        <v>2946.3481000000002</v>
      </c>
      <c r="X708" s="311">
        <f t="shared" si="161"/>
        <v>3000</v>
      </c>
      <c r="Y708" s="311">
        <v>1500</v>
      </c>
      <c r="Z708" s="312">
        <v>1500</v>
      </c>
    </row>
    <row r="709" spans="3:26" ht="51.75" customHeight="1" x14ac:dyDescent="0.25">
      <c r="C709" s="5">
        <v>1</v>
      </c>
      <c r="D709" s="1" t="s">
        <v>299</v>
      </c>
      <c r="E709" s="63">
        <f t="shared" si="162"/>
        <v>651</v>
      </c>
      <c r="F709" s="64">
        <v>529</v>
      </c>
      <c r="G709" s="35">
        <v>86718</v>
      </c>
      <c r="H709" s="36">
        <v>24</v>
      </c>
      <c r="I709" s="174" t="s">
        <v>1940</v>
      </c>
      <c r="J709" s="158" t="s">
        <v>1606</v>
      </c>
      <c r="K709" s="65" t="s">
        <v>331</v>
      </c>
      <c r="L709" s="65" t="s">
        <v>92</v>
      </c>
      <c r="M709" s="112" t="s">
        <v>496</v>
      </c>
      <c r="N709" s="65" t="s">
        <v>96</v>
      </c>
      <c r="O709" s="65" t="s">
        <v>11</v>
      </c>
      <c r="P709" s="65" t="s">
        <v>11</v>
      </c>
      <c r="Q709" s="65" t="s">
        <v>154</v>
      </c>
      <c r="R709" s="66">
        <f t="shared" si="160"/>
        <v>380533.82</v>
      </c>
      <c r="S709" s="67">
        <v>380533.82</v>
      </c>
      <c r="T709" s="68"/>
      <c r="U709" s="68"/>
      <c r="V709" s="69" t="s">
        <v>473</v>
      </c>
      <c r="W709" s="70">
        <v>3732.0409</v>
      </c>
      <c r="X709" s="311">
        <f t="shared" si="161"/>
        <v>3800</v>
      </c>
      <c r="Y709" s="311">
        <v>1900</v>
      </c>
      <c r="Z709" s="312">
        <v>1900</v>
      </c>
    </row>
    <row r="710" spans="3:26" s="121" customFormat="1" ht="51.75" customHeight="1" x14ac:dyDescent="0.25">
      <c r="C710" s="121">
        <v>1</v>
      </c>
      <c r="D710" s="120" t="s">
        <v>299</v>
      </c>
      <c r="E710" s="108">
        <f t="shared" si="162"/>
        <v>652</v>
      </c>
      <c r="F710" s="109">
        <v>530</v>
      </c>
      <c r="G710" s="110">
        <v>252398</v>
      </c>
      <c r="H710" s="111"/>
      <c r="I710" s="158" t="s">
        <v>1908</v>
      </c>
      <c r="J710" s="158" t="s">
        <v>1606</v>
      </c>
      <c r="K710" s="112" t="s">
        <v>331</v>
      </c>
      <c r="L710" s="112" t="s">
        <v>92</v>
      </c>
      <c r="M710" s="112" t="s">
        <v>496</v>
      </c>
      <c r="N710" s="112" t="s">
        <v>96</v>
      </c>
      <c r="O710" s="112" t="s">
        <v>11</v>
      </c>
      <c r="P710" s="112" t="s">
        <v>11</v>
      </c>
      <c r="Q710" s="112" t="s">
        <v>407</v>
      </c>
      <c r="R710" s="113">
        <f t="shared" si="160"/>
        <v>428601.25</v>
      </c>
      <c r="S710" s="114">
        <v>428601.25</v>
      </c>
      <c r="T710" s="115"/>
      <c r="U710" s="115"/>
      <c r="V710" s="116" t="s">
        <v>473</v>
      </c>
      <c r="W710" s="117">
        <v>4190.3617000000004</v>
      </c>
      <c r="X710" s="311">
        <f t="shared" si="161"/>
        <v>4280</v>
      </c>
      <c r="Y710" s="297">
        <v>2140</v>
      </c>
      <c r="Z710" s="298">
        <v>2140</v>
      </c>
    </row>
    <row r="711" spans="3:26" s="121" customFormat="1" ht="51.75" customHeight="1" x14ac:dyDescent="0.25">
      <c r="C711" s="121">
        <v>1</v>
      </c>
      <c r="D711" s="120" t="s">
        <v>299</v>
      </c>
      <c r="E711" s="108">
        <f t="shared" si="162"/>
        <v>653</v>
      </c>
      <c r="F711" s="109">
        <v>531</v>
      </c>
      <c r="G711" s="110">
        <v>87071</v>
      </c>
      <c r="H711" s="111">
        <v>28</v>
      </c>
      <c r="I711" s="158" t="s">
        <v>1885</v>
      </c>
      <c r="J711" s="158" t="s">
        <v>1606</v>
      </c>
      <c r="K711" s="112" t="s">
        <v>331</v>
      </c>
      <c r="L711" s="112" t="s">
        <v>92</v>
      </c>
      <c r="M711" s="112" t="s">
        <v>496</v>
      </c>
      <c r="N711" s="112" t="s">
        <v>111</v>
      </c>
      <c r="O711" s="112" t="s">
        <v>11</v>
      </c>
      <c r="P711" s="112" t="s">
        <v>8</v>
      </c>
      <c r="Q711" s="112" t="s">
        <v>453</v>
      </c>
      <c r="R711" s="113">
        <f t="shared" si="160"/>
        <v>356500.11</v>
      </c>
      <c r="S711" s="114">
        <v>356500.11</v>
      </c>
      <c r="T711" s="115"/>
      <c r="U711" s="115"/>
      <c r="V711" s="116" t="s">
        <v>473</v>
      </c>
      <c r="W711" s="117">
        <v>3470.1433000000002</v>
      </c>
      <c r="X711" s="311">
        <f t="shared" si="161"/>
        <v>3560</v>
      </c>
      <c r="Y711" s="297">
        <v>1780</v>
      </c>
      <c r="Z711" s="298">
        <v>1780</v>
      </c>
    </row>
    <row r="712" spans="3:26" s="121" customFormat="1" ht="51.75" customHeight="1" x14ac:dyDescent="0.25">
      <c r="C712" s="121">
        <v>1</v>
      </c>
      <c r="D712" s="120" t="s">
        <v>299</v>
      </c>
      <c r="E712" s="108">
        <f t="shared" si="162"/>
        <v>654</v>
      </c>
      <c r="F712" s="109">
        <v>532</v>
      </c>
      <c r="G712" s="110">
        <v>171686</v>
      </c>
      <c r="H712" s="111">
        <v>398</v>
      </c>
      <c r="I712" s="158" t="s">
        <v>1897</v>
      </c>
      <c r="J712" s="158" t="s">
        <v>1606</v>
      </c>
      <c r="K712" s="112" t="s">
        <v>331</v>
      </c>
      <c r="L712" s="112" t="s">
        <v>92</v>
      </c>
      <c r="M712" s="112" t="s">
        <v>496</v>
      </c>
      <c r="N712" s="112" t="s">
        <v>24</v>
      </c>
      <c r="O712" s="112" t="s">
        <v>8</v>
      </c>
      <c r="P712" s="112" t="s">
        <v>8</v>
      </c>
      <c r="Q712" s="112" t="s">
        <v>419</v>
      </c>
      <c r="R712" s="113">
        <f t="shared" si="160"/>
        <v>216303.44</v>
      </c>
      <c r="S712" s="114">
        <v>216303.44</v>
      </c>
      <c r="T712" s="115"/>
      <c r="U712" s="115"/>
      <c r="V712" s="116" t="s">
        <v>473</v>
      </c>
      <c r="W712" s="117">
        <v>2095.1808000000001</v>
      </c>
      <c r="X712" s="311">
        <f t="shared" si="161"/>
        <v>2160</v>
      </c>
      <c r="Y712" s="297">
        <v>1080</v>
      </c>
      <c r="Z712" s="298">
        <v>1080</v>
      </c>
    </row>
    <row r="713" spans="3:26" s="121" customFormat="1" ht="51.75" customHeight="1" x14ac:dyDescent="0.25">
      <c r="C713" s="121">
        <v>1</v>
      </c>
      <c r="D713" s="120" t="s">
        <v>299</v>
      </c>
      <c r="E713" s="108">
        <f t="shared" si="162"/>
        <v>655</v>
      </c>
      <c r="F713" s="109">
        <v>533</v>
      </c>
      <c r="G713" s="110">
        <v>80913</v>
      </c>
      <c r="H713" s="111">
        <v>4</v>
      </c>
      <c r="I713" s="158" t="s">
        <v>1865</v>
      </c>
      <c r="J713" s="158" t="s">
        <v>1606</v>
      </c>
      <c r="K713" s="112" t="s">
        <v>331</v>
      </c>
      <c r="L713" s="112" t="s">
        <v>92</v>
      </c>
      <c r="M713" s="112" t="s">
        <v>496</v>
      </c>
      <c r="N713" s="112" t="s">
        <v>34</v>
      </c>
      <c r="O713" s="112" t="s">
        <v>11</v>
      </c>
      <c r="P713" s="112" t="s">
        <v>8</v>
      </c>
      <c r="Q713" s="112" t="s">
        <v>498</v>
      </c>
      <c r="R713" s="113">
        <f t="shared" si="160"/>
        <v>398559.11</v>
      </c>
      <c r="S713" s="114">
        <v>398559.11</v>
      </c>
      <c r="T713" s="115"/>
      <c r="U713" s="115"/>
      <c r="V713" s="116" t="s">
        <v>473</v>
      </c>
      <c r="W713" s="117">
        <v>3928.4641000000001</v>
      </c>
      <c r="X713" s="311">
        <f t="shared" si="161"/>
        <v>3980</v>
      </c>
      <c r="Y713" s="297">
        <v>1990</v>
      </c>
      <c r="Z713" s="298">
        <v>1990</v>
      </c>
    </row>
    <row r="714" spans="3:26" s="121" customFormat="1" ht="51.75" customHeight="1" x14ac:dyDescent="0.25">
      <c r="C714" s="121">
        <v>1</v>
      </c>
      <c r="D714" s="120" t="s">
        <v>299</v>
      </c>
      <c r="E714" s="108">
        <f t="shared" si="162"/>
        <v>656</v>
      </c>
      <c r="F714" s="109">
        <v>534</v>
      </c>
      <c r="G714" s="110">
        <v>92795</v>
      </c>
      <c r="H714" s="111">
        <v>75</v>
      </c>
      <c r="I714" s="158" t="s">
        <v>1863</v>
      </c>
      <c r="J714" s="158" t="s">
        <v>1606</v>
      </c>
      <c r="K714" s="112" t="s">
        <v>331</v>
      </c>
      <c r="L714" s="112" t="s">
        <v>92</v>
      </c>
      <c r="M714" s="112" t="s">
        <v>499</v>
      </c>
      <c r="N714" s="112" t="s">
        <v>26</v>
      </c>
      <c r="O714" s="112" t="s">
        <v>11</v>
      </c>
      <c r="P714" s="112" t="s">
        <v>11</v>
      </c>
      <c r="Q714" s="112" t="s">
        <v>500</v>
      </c>
      <c r="R714" s="113">
        <f t="shared" si="160"/>
        <v>1822595.78</v>
      </c>
      <c r="S714" s="114">
        <v>1822595.78</v>
      </c>
      <c r="T714" s="115"/>
      <c r="U714" s="115"/>
      <c r="V714" s="116" t="s">
        <v>473</v>
      </c>
      <c r="W714" s="117">
        <v>1698.3988999999999</v>
      </c>
      <c r="X714" s="311">
        <f t="shared" si="161"/>
        <v>820</v>
      </c>
      <c r="Y714" s="297">
        <v>410</v>
      </c>
      <c r="Z714" s="298">
        <v>410</v>
      </c>
    </row>
    <row r="715" spans="3:26" s="121" customFormat="1" ht="51.75" customHeight="1" x14ac:dyDescent="0.25">
      <c r="C715" s="121">
        <v>1</v>
      </c>
      <c r="D715" s="120" t="s">
        <v>299</v>
      </c>
      <c r="E715" s="108">
        <f t="shared" si="162"/>
        <v>657</v>
      </c>
      <c r="F715" s="109">
        <v>535</v>
      </c>
      <c r="G715" s="110">
        <v>92250</v>
      </c>
      <c r="H715" s="111">
        <v>68</v>
      </c>
      <c r="I715" s="158" t="s">
        <v>1872</v>
      </c>
      <c r="J715" s="158" t="s">
        <v>1606</v>
      </c>
      <c r="K715" s="112" t="s">
        <v>331</v>
      </c>
      <c r="L715" s="112" t="s">
        <v>22</v>
      </c>
      <c r="M715" s="112" t="s">
        <v>501</v>
      </c>
      <c r="N715" s="112" t="s">
        <v>34</v>
      </c>
      <c r="O715" s="112" t="s">
        <v>8</v>
      </c>
      <c r="P715" s="112" t="s">
        <v>8</v>
      </c>
      <c r="Q715" s="112" t="s">
        <v>166</v>
      </c>
      <c r="R715" s="113">
        <f t="shared" si="160"/>
        <v>1973378.75</v>
      </c>
      <c r="S715" s="114">
        <v>1973378.75</v>
      </c>
      <c r="T715" s="115"/>
      <c r="U715" s="115"/>
      <c r="V715" s="116" t="s">
        <v>473</v>
      </c>
      <c r="W715" s="117">
        <v>1000.35</v>
      </c>
      <c r="X715" s="311">
        <f t="shared" si="161"/>
        <v>840</v>
      </c>
      <c r="Y715" s="297">
        <v>420</v>
      </c>
      <c r="Z715" s="298">
        <v>420</v>
      </c>
    </row>
    <row r="716" spans="3:26" s="121" customFormat="1" ht="51.75" customHeight="1" x14ac:dyDescent="0.25">
      <c r="C716" s="121">
        <v>1</v>
      </c>
      <c r="D716" s="120" t="s">
        <v>299</v>
      </c>
      <c r="E716" s="108">
        <f t="shared" si="162"/>
        <v>658</v>
      </c>
      <c r="F716" s="109">
        <v>536</v>
      </c>
      <c r="G716" s="110">
        <v>92227</v>
      </c>
      <c r="H716" s="111">
        <v>67</v>
      </c>
      <c r="I716" s="158" t="s">
        <v>1871</v>
      </c>
      <c r="J716" s="158" t="s">
        <v>1606</v>
      </c>
      <c r="K716" s="112" t="s">
        <v>331</v>
      </c>
      <c r="L716" s="112" t="s">
        <v>22</v>
      </c>
      <c r="M716" s="112" t="s">
        <v>502</v>
      </c>
      <c r="N716" s="112" t="s">
        <v>34</v>
      </c>
      <c r="O716" s="112" t="s">
        <v>8</v>
      </c>
      <c r="P716" s="112" t="s">
        <v>8</v>
      </c>
      <c r="Q716" s="112" t="s">
        <v>166</v>
      </c>
      <c r="R716" s="113">
        <f t="shared" si="160"/>
        <v>1973378.75</v>
      </c>
      <c r="S716" s="114">
        <v>1973378.75</v>
      </c>
      <c r="T716" s="115"/>
      <c r="U716" s="115"/>
      <c r="V716" s="116" t="s">
        <v>473</v>
      </c>
      <c r="W716" s="117">
        <v>1205.77</v>
      </c>
      <c r="X716" s="311">
        <f t="shared" si="161"/>
        <v>840</v>
      </c>
      <c r="Y716" s="297">
        <v>420</v>
      </c>
      <c r="Z716" s="298">
        <v>420</v>
      </c>
    </row>
    <row r="717" spans="3:26" s="121" customFormat="1" ht="51.75" customHeight="1" x14ac:dyDescent="0.25">
      <c r="C717" s="121">
        <v>1</v>
      </c>
      <c r="D717" s="120" t="s">
        <v>299</v>
      </c>
      <c r="E717" s="108">
        <f t="shared" si="162"/>
        <v>659</v>
      </c>
      <c r="F717" s="109">
        <v>537</v>
      </c>
      <c r="G717" s="110">
        <v>82974</v>
      </c>
      <c r="H717" s="111">
        <v>9</v>
      </c>
      <c r="I717" s="174" t="s">
        <v>1939</v>
      </c>
      <c r="J717" s="158" t="s">
        <v>1606</v>
      </c>
      <c r="K717" s="112" t="s">
        <v>331</v>
      </c>
      <c r="L717" s="112" t="s">
        <v>92</v>
      </c>
      <c r="M717" s="112" t="s">
        <v>478</v>
      </c>
      <c r="N717" s="112" t="s">
        <v>29</v>
      </c>
      <c r="O717" s="112" t="s">
        <v>11</v>
      </c>
      <c r="P717" s="112" t="s">
        <v>11</v>
      </c>
      <c r="Q717" s="112" t="s">
        <v>503</v>
      </c>
      <c r="R717" s="113">
        <f t="shared" si="160"/>
        <v>450632.16</v>
      </c>
      <c r="S717" s="114">
        <v>450632.16</v>
      </c>
      <c r="T717" s="115"/>
      <c r="U717" s="115"/>
      <c r="V717" s="116" t="s">
        <v>473</v>
      </c>
      <c r="W717" s="117">
        <v>4386.7848999999997</v>
      </c>
      <c r="X717" s="311">
        <f t="shared" si="161"/>
        <v>4500</v>
      </c>
      <c r="Y717" s="297">
        <v>2250</v>
      </c>
      <c r="Z717" s="298">
        <v>2250</v>
      </c>
    </row>
    <row r="718" spans="3:26" s="121" customFormat="1" ht="51.75" customHeight="1" x14ac:dyDescent="0.25">
      <c r="C718" s="121">
        <v>1</v>
      </c>
      <c r="D718" s="120" t="s">
        <v>299</v>
      </c>
      <c r="E718" s="108">
        <f t="shared" si="162"/>
        <v>660</v>
      </c>
      <c r="F718" s="109">
        <v>538</v>
      </c>
      <c r="G718" s="110">
        <v>90260</v>
      </c>
      <c r="H718" s="111">
        <v>39</v>
      </c>
      <c r="I718" s="158" t="s">
        <v>1859</v>
      </c>
      <c r="J718" s="158" t="s">
        <v>1606</v>
      </c>
      <c r="K718" s="112" t="s">
        <v>331</v>
      </c>
      <c r="L718" s="112" t="s">
        <v>92</v>
      </c>
      <c r="M718" s="112" t="s">
        <v>478</v>
      </c>
      <c r="N718" s="112" t="s">
        <v>24</v>
      </c>
      <c r="O718" s="112" t="s">
        <v>8</v>
      </c>
      <c r="P718" s="112" t="s">
        <v>8</v>
      </c>
      <c r="Q718" s="112" t="s">
        <v>1215</v>
      </c>
      <c r="R718" s="113">
        <f t="shared" si="160"/>
        <v>350491.68</v>
      </c>
      <c r="S718" s="114">
        <v>350491.68</v>
      </c>
      <c r="T718" s="115"/>
      <c r="U718" s="115"/>
      <c r="V718" s="116" t="s">
        <v>473</v>
      </c>
      <c r="W718" s="117">
        <v>3404.6689000000001</v>
      </c>
      <c r="X718" s="311">
        <f t="shared" si="161"/>
        <v>3500</v>
      </c>
      <c r="Y718" s="297">
        <v>1750</v>
      </c>
      <c r="Z718" s="298">
        <v>1750</v>
      </c>
    </row>
    <row r="719" spans="3:26" s="121" customFormat="1" ht="51.75" customHeight="1" x14ac:dyDescent="0.25">
      <c r="C719" s="121">
        <v>1</v>
      </c>
      <c r="D719" s="120" t="s">
        <v>299</v>
      </c>
      <c r="E719" s="108">
        <f t="shared" si="162"/>
        <v>661</v>
      </c>
      <c r="F719" s="109">
        <v>539</v>
      </c>
      <c r="G719" s="110">
        <v>85669</v>
      </c>
      <c r="H719" s="111">
        <v>21</v>
      </c>
      <c r="I719" s="158" t="s">
        <v>1880</v>
      </c>
      <c r="J719" s="158" t="s">
        <v>1606</v>
      </c>
      <c r="K719" s="112" t="s">
        <v>331</v>
      </c>
      <c r="L719" s="112" t="s">
        <v>92</v>
      </c>
      <c r="M719" s="112" t="s">
        <v>478</v>
      </c>
      <c r="N719" s="112" t="s">
        <v>24</v>
      </c>
      <c r="O719" s="112" t="s">
        <v>8</v>
      </c>
      <c r="P719" s="112" t="s">
        <v>8</v>
      </c>
      <c r="Q719" s="112" t="s">
        <v>504</v>
      </c>
      <c r="R719" s="113">
        <f t="shared" si="160"/>
        <v>170238.82</v>
      </c>
      <c r="S719" s="114">
        <v>170238.82</v>
      </c>
      <c r="T719" s="115"/>
      <c r="U719" s="115"/>
      <c r="V719" s="116" t="s">
        <v>473</v>
      </c>
      <c r="W719" s="117">
        <v>1636.86</v>
      </c>
      <c r="X719" s="311">
        <f t="shared" si="161"/>
        <v>1700</v>
      </c>
      <c r="Y719" s="297">
        <v>850</v>
      </c>
      <c r="Z719" s="298">
        <v>850</v>
      </c>
    </row>
    <row r="720" spans="3:26" s="121" customFormat="1" ht="51.75" customHeight="1" x14ac:dyDescent="0.25">
      <c r="C720" s="121">
        <v>1</v>
      </c>
      <c r="D720" s="120" t="s">
        <v>299</v>
      </c>
      <c r="E720" s="108">
        <f t="shared" si="162"/>
        <v>662</v>
      </c>
      <c r="F720" s="109">
        <v>540</v>
      </c>
      <c r="G720" s="110">
        <v>85396</v>
      </c>
      <c r="H720" s="111">
        <v>20</v>
      </c>
      <c r="I720" s="158" t="s">
        <v>1875</v>
      </c>
      <c r="J720" s="158" t="s">
        <v>1606</v>
      </c>
      <c r="K720" s="112" t="s">
        <v>331</v>
      </c>
      <c r="L720" s="112" t="s">
        <v>92</v>
      </c>
      <c r="M720" s="112" t="s">
        <v>478</v>
      </c>
      <c r="N720" s="112" t="s">
        <v>96</v>
      </c>
      <c r="O720" s="112" t="s">
        <v>11</v>
      </c>
      <c r="P720" s="112" t="s">
        <v>11</v>
      </c>
      <c r="Q720" s="112" t="s">
        <v>505</v>
      </c>
      <c r="R720" s="113">
        <f t="shared" si="160"/>
        <v>398559.11</v>
      </c>
      <c r="S720" s="114">
        <v>398559.11</v>
      </c>
      <c r="T720" s="115"/>
      <c r="U720" s="115"/>
      <c r="V720" s="116" t="s">
        <v>473</v>
      </c>
      <c r="W720" s="117">
        <v>3862.9897000000001</v>
      </c>
      <c r="X720" s="311">
        <f t="shared" si="161"/>
        <v>3980</v>
      </c>
      <c r="Y720" s="297">
        <v>1990</v>
      </c>
      <c r="Z720" s="298">
        <v>1990</v>
      </c>
    </row>
    <row r="721" spans="3:26" s="121" customFormat="1" ht="51.75" customHeight="1" x14ac:dyDescent="0.25">
      <c r="C721" s="121">
        <v>1</v>
      </c>
      <c r="D721" s="120" t="s">
        <v>299</v>
      </c>
      <c r="E721" s="108">
        <f t="shared" si="162"/>
        <v>663</v>
      </c>
      <c r="F721" s="109">
        <v>541</v>
      </c>
      <c r="G721" s="110">
        <v>92211</v>
      </c>
      <c r="H721" s="111">
        <v>66</v>
      </c>
      <c r="I721" s="158" t="s">
        <v>1870</v>
      </c>
      <c r="J721" s="158" t="s">
        <v>1606</v>
      </c>
      <c r="K721" s="112" t="s">
        <v>331</v>
      </c>
      <c r="L721" s="112" t="s">
        <v>92</v>
      </c>
      <c r="M721" s="112" t="s">
        <v>506</v>
      </c>
      <c r="N721" s="112" t="s">
        <v>29</v>
      </c>
      <c r="O721" s="112" t="s">
        <v>11</v>
      </c>
      <c r="P721" s="112" t="s">
        <v>11</v>
      </c>
      <c r="Q721" s="112" t="s">
        <v>296</v>
      </c>
      <c r="R721" s="113">
        <f t="shared" si="160"/>
        <v>1516231.7</v>
      </c>
      <c r="S721" s="114">
        <v>1516231.7</v>
      </c>
      <c r="T721" s="115"/>
      <c r="U721" s="115"/>
      <c r="V721" s="116" t="s">
        <v>473</v>
      </c>
      <c r="W721" s="117">
        <v>1236.3065999999999</v>
      </c>
      <c r="X721" s="311">
        <f t="shared" si="161"/>
        <v>580</v>
      </c>
      <c r="Y721" s="297">
        <v>290</v>
      </c>
      <c r="Z721" s="298">
        <v>290</v>
      </c>
    </row>
    <row r="722" spans="3:26" s="121" customFormat="1" ht="51.75" customHeight="1" x14ac:dyDescent="0.25">
      <c r="C722" s="121">
        <v>1</v>
      </c>
      <c r="D722" s="120" t="s">
        <v>299</v>
      </c>
      <c r="E722" s="108">
        <f t="shared" si="162"/>
        <v>664</v>
      </c>
      <c r="F722" s="109">
        <v>542</v>
      </c>
      <c r="G722" s="110">
        <v>83088</v>
      </c>
      <c r="H722" s="111">
        <v>10</v>
      </c>
      <c r="I722" s="158" t="s">
        <v>1867</v>
      </c>
      <c r="J722" s="158" t="s">
        <v>1606</v>
      </c>
      <c r="K722" s="112" t="s">
        <v>331</v>
      </c>
      <c r="L722" s="112" t="s">
        <v>92</v>
      </c>
      <c r="M722" s="112" t="s">
        <v>478</v>
      </c>
      <c r="N722" s="112" t="s">
        <v>29</v>
      </c>
      <c r="O722" s="112" t="s">
        <v>11</v>
      </c>
      <c r="P722" s="112" t="s">
        <v>11</v>
      </c>
      <c r="Q722" s="112" t="s">
        <v>296</v>
      </c>
      <c r="R722" s="113">
        <f t="shared" si="160"/>
        <v>1107553.71</v>
      </c>
      <c r="S722" s="114">
        <v>1107553.71</v>
      </c>
      <c r="T722" s="115"/>
      <c r="U722" s="115"/>
      <c r="V722" s="116" t="s">
        <v>473</v>
      </c>
      <c r="W722" s="117">
        <v>10868.7508</v>
      </c>
      <c r="X722" s="311">
        <f t="shared" si="161"/>
        <v>11060</v>
      </c>
      <c r="Y722" s="297">
        <v>5530</v>
      </c>
      <c r="Z722" s="298">
        <v>5530</v>
      </c>
    </row>
    <row r="723" spans="3:26" s="121" customFormat="1" ht="51.75" customHeight="1" x14ac:dyDescent="0.25">
      <c r="C723" s="121">
        <v>1</v>
      </c>
      <c r="D723" s="120" t="s">
        <v>299</v>
      </c>
      <c r="E723" s="108">
        <f t="shared" si="162"/>
        <v>665</v>
      </c>
      <c r="F723" s="109">
        <v>543</v>
      </c>
      <c r="G723" s="110">
        <v>251786</v>
      </c>
      <c r="H723" s="111"/>
      <c r="I723" s="158" t="s">
        <v>1904</v>
      </c>
      <c r="J723" s="158" t="s">
        <v>1606</v>
      </c>
      <c r="K723" s="112" t="s">
        <v>331</v>
      </c>
      <c r="L723" s="112" t="s">
        <v>92</v>
      </c>
      <c r="M723" s="112" t="s">
        <v>478</v>
      </c>
      <c r="N723" s="112" t="s">
        <v>24</v>
      </c>
      <c r="O723" s="112" t="s">
        <v>8</v>
      </c>
      <c r="P723" s="112" t="s">
        <v>8</v>
      </c>
      <c r="Q723" s="112" t="s">
        <v>507</v>
      </c>
      <c r="R723" s="113">
        <f t="shared" si="160"/>
        <v>346486.06</v>
      </c>
      <c r="S723" s="114">
        <v>346486.06</v>
      </c>
      <c r="T723" s="115"/>
      <c r="U723" s="115"/>
      <c r="V723" s="116" t="s">
        <v>473</v>
      </c>
      <c r="W723" s="117">
        <v>3404.6689000000001</v>
      </c>
      <c r="X723" s="311">
        <f t="shared" si="161"/>
        <v>3460</v>
      </c>
      <c r="Y723" s="297">
        <v>1730</v>
      </c>
      <c r="Z723" s="298">
        <v>1730</v>
      </c>
    </row>
    <row r="724" spans="3:26" ht="51.75" customHeight="1" x14ac:dyDescent="0.25">
      <c r="C724" s="5">
        <v>1</v>
      </c>
      <c r="D724" s="1" t="s">
        <v>299</v>
      </c>
      <c r="E724" s="63">
        <f t="shared" si="162"/>
        <v>666</v>
      </c>
      <c r="F724" s="64">
        <v>544</v>
      </c>
      <c r="G724" s="35">
        <v>81609</v>
      </c>
      <c r="H724" s="36">
        <v>5</v>
      </c>
      <c r="I724" s="159" t="s">
        <v>1881</v>
      </c>
      <c r="J724" s="158" t="s">
        <v>1606</v>
      </c>
      <c r="K724" s="65" t="s">
        <v>331</v>
      </c>
      <c r="L724" s="65" t="s">
        <v>92</v>
      </c>
      <c r="M724" s="112" t="s">
        <v>496</v>
      </c>
      <c r="N724" s="65" t="s">
        <v>96</v>
      </c>
      <c r="O724" s="65" t="s">
        <v>11</v>
      </c>
      <c r="P724" s="65" t="s">
        <v>11</v>
      </c>
      <c r="Q724" s="65" t="s">
        <v>508</v>
      </c>
      <c r="R724" s="66">
        <f t="shared" si="160"/>
        <v>502705.21</v>
      </c>
      <c r="S724" s="67">
        <v>502705.21</v>
      </c>
      <c r="T724" s="68"/>
      <c r="U724" s="68"/>
      <c r="V724" s="69" t="s">
        <v>473</v>
      </c>
      <c r="W724" s="70">
        <v>4910.5802000000003</v>
      </c>
      <c r="X724" s="311">
        <f t="shared" si="161"/>
        <v>5020</v>
      </c>
      <c r="Y724" s="311">
        <v>2510</v>
      </c>
      <c r="Z724" s="312">
        <v>2510</v>
      </c>
    </row>
    <row r="725" spans="3:26" ht="18.75" customHeight="1" x14ac:dyDescent="0.25">
      <c r="E725" s="63"/>
      <c r="F725" s="64"/>
      <c r="G725" s="35"/>
      <c r="H725" s="36"/>
      <c r="I725" s="159"/>
      <c r="J725" s="159"/>
      <c r="K725" s="65"/>
      <c r="L725" s="65"/>
      <c r="M725" s="65"/>
      <c r="N725" s="65"/>
      <c r="O725" s="65"/>
      <c r="P725" s="65"/>
      <c r="Q725" s="65"/>
      <c r="R725" s="66"/>
      <c r="S725" s="67"/>
      <c r="T725" s="68"/>
      <c r="U725" s="68"/>
      <c r="V725" s="69"/>
      <c r="W725" s="70"/>
      <c r="X725" s="311"/>
      <c r="Y725" s="311"/>
      <c r="Z725" s="312"/>
    </row>
    <row r="726" spans="3:26" ht="51.75" customHeight="1" x14ac:dyDescent="0.25">
      <c r="E726" s="52"/>
      <c r="F726" s="53"/>
      <c r="G726" s="54"/>
      <c r="H726" s="55"/>
      <c r="I726" s="160"/>
      <c r="J726" s="160"/>
      <c r="K726" s="76" t="s">
        <v>509</v>
      </c>
      <c r="L726" s="80"/>
      <c r="M726" s="53"/>
      <c r="N726" s="53"/>
      <c r="O726" s="53"/>
      <c r="P726" s="57"/>
      <c r="Q726" s="57"/>
      <c r="R726" s="58">
        <f>SUM(R727:R728)</f>
        <v>701071.94</v>
      </c>
      <c r="S726" s="58">
        <f>SUM(S727:S728)</f>
        <v>701071.94</v>
      </c>
      <c r="T726" s="59"/>
      <c r="U726" s="59"/>
      <c r="V726" s="85"/>
      <c r="W726" s="86"/>
      <c r="X726" s="317"/>
      <c r="Y726" s="317"/>
      <c r="Z726" s="318"/>
    </row>
    <row r="727" spans="3:26" s="121" customFormat="1" ht="51.75" customHeight="1" x14ac:dyDescent="0.25">
      <c r="C727" s="121">
        <v>1</v>
      </c>
      <c r="D727" s="120" t="s">
        <v>6</v>
      </c>
      <c r="E727" s="108">
        <f>E724+1</f>
        <v>667</v>
      </c>
      <c r="F727" s="109">
        <v>1076</v>
      </c>
      <c r="G727" s="110">
        <v>251317</v>
      </c>
      <c r="H727" s="111"/>
      <c r="I727" s="158" t="s">
        <v>1946</v>
      </c>
      <c r="J727" s="158" t="s">
        <v>1606</v>
      </c>
      <c r="K727" s="112" t="s">
        <v>331</v>
      </c>
      <c r="L727" s="112" t="s">
        <v>92</v>
      </c>
      <c r="M727" s="112" t="s">
        <v>510</v>
      </c>
      <c r="N727" s="112" t="s">
        <v>96</v>
      </c>
      <c r="O727" s="112" t="s">
        <v>11</v>
      </c>
      <c r="P727" s="112" t="s">
        <v>11</v>
      </c>
      <c r="Q727" s="112" t="s">
        <v>175</v>
      </c>
      <c r="R727" s="113">
        <f t="shared" ref="R727:R728" si="163">S727+T727+U727</f>
        <v>310580.55</v>
      </c>
      <c r="S727" s="114">
        <v>310580.55</v>
      </c>
      <c r="T727" s="115"/>
      <c r="U727" s="115"/>
      <c r="V727" s="116" t="s">
        <v>2006</v>
      </c>
      <c r="W727" s="117">
        <v>1</v>
      </c>
      <c r="X727" s="297">
        <f>Y727+Z727</f>
        <v>2750</v>
      </c>
      <c r="Y727" s="297">
        <v>1525</v>
      </c>
      <c r="Z727" s="298">
        <v>1225</v>
      </c>
    </row>
    <row r="728" spans="3:26" s="121" customFormat="1" ht="51.75" customHeight="1" x14ac:dyDescent="0.25">
      <c r="C728" s="121">
        <v>1</v>
      </c>
      <c r="D728" s="120" t="s">
        <v>6</v>
      </c>
      <c r="E728" s="108">
        <f>E727+1</f>
        <v>668</v>
      </c>
      <c r="F728" s="109">
        <v>1077</v>
      </c>
      <c r="G728" s="110">
        <v>251548</v>
      </c>
      <c r="H728" s="111"/>
      <c r="I728" s="158" t="s">
        <v>1945</v>
      </c>
      <c r="J728" s="158" t="s">
        <v>1606</v>
      </c>
      <c r="K728" s="112" t="s">
        <v>331</v>
      </c>
      <c r="L728" s="112" t="s">
        <v>92</v>
      </c>
      <c r="M728" s="112" t="s">
        <v>510</v>
      </c>
      <c r="N728" s="112" t="s">
        <v>34</v>
      </c>
      <c r="O728" s="112" t="s">
        <v>8</v>
      </c>
      <c r="P728" s="112" t="s">
        <v>11</v>
      </c>
      <c r="Q728" s="112" t="s">
        <v>460</v>
      </c>
      <c r="R728" s="113">
        <f t="shared" si="163"/>
        <v>390491.39</v>
      </c>
      <c r="S728" s="114">
        <v>390491.39</v>
      </c>
      <c r="T728" s="115"/>
      <c r="U728" s="115"/>
      <c r="V728" s="116" t="s">
        <v>2006</v>
      </c>
      <c r="W728" s="117">
        <v>1</v>
      </c>
      <c r="X728" s="297">
        <f>Y728+Z728</f>
        <v>1221</v>
      </c>
      <c r="Y728" s="297">
        <v>658</v>
      </c>
      <c r="Z728" s="298">
        <v>563</v>
      </c>
    </row>
    <row r="729" spans="3:26" ht="21" customHeight="1" x14ac:dyDescent="0.25">
      <c r="E729" s="63"/>
      <c r="F729" s="64"/>
      <c r="G729" s="35"/>
      <c r="H729" s="36"/>
      <c r="I729" s="159"/>
      <c r="J729" s="159"/>
      <c r="K729" s="65"/>
      <c r="L729" s="65"/>
      <c r="M729" s="65"/>
      <c r="N729" s="65"/>
      <c r="O729" s="65"/>
      <c r="P729" s="65"/>
      <c r="Q729" s="65"/>
      <c r="R729" s="66"/>
      <c r="S729" s="67"/>
      <c r="T729" s="68"/>
      <c r="U729" s="68"/>
      <c r="V729" s="69"/>
      <c r="W729" s="70"/>
      <c r="X729" s="311"/>
      <c r="Y729" s="311"/>
      <c r="Z729" s="312"/>
    </row>
    <row r="730" spans="3:26" ht="51.75" customHeight="1" x14ac:dyDescent="0.25">
      <c r="E730" s="52"/>
      <c r="F730" s="53"/>
      <c r="G730" s="54"/>
      <c r="H730" s="55"/>
      <c r="I730" s="160"/>
      <c r="J730" s="160"/>
      <c r="K730" s="76" t="s">
        <v>511</v>
      </c>
      <c r="L730" s="80"/>
      <c r="M730" s="53"/>
      <c r="N730" s="53"/>
      <c r="O730" s="53"/>
      <c r="P730" s="57"/>
      <c r="Q730" s="57"/>
      <c r="R730" s="58">
        <f>SUM(R731:R739)</f>
        <v>9999944.9400000013</v>
      </c>
      <c r="S730" s="58">
        <f>SUM(S731:S739)</f>
        <v>9999944.9400000013</v>
      </c>
      <c r="T730" s="59"/>
      <c r="U730" s="59"/>
      <c r="V730" s="85"/>
      <c r="W730" s="86"/>
      <c r="X730" s="317"/>
      <c r="Y730" s="317"/>
      <c r="Z730" s="318"/>
    </row>
    <row r="731" spans="3:26" s="151" customFormat="1" ht="61.5" customHeight="1" x14ac:dyDescent="0.25">
      <c r="C731" s="151">
        <v>1</v>
      </c>
      <c r="D731" s="151" t="s">
        <v>512</v>
      </c>
      <c r="E731" s="108">
        <f>E728+1</f>
        <v>669</v>
      </c>
      <c r="F731" s="109">
        <v>545</v>
      </c>
      <c r="G731" s="110">
        <v>160858</v>
      </c>
      <c r="H731" s="111">
        <v>376</v>
      </c>
      <c r="I731" s="158" t="s">
        <v>1891</v>
      </c>
      <c r="J731" s="158" t="s">
        <v>1606</v>
      </c>
      <c r="K731" s="112" t="s">
        <v>331</v>
      </c>
      <c r="L731" s="112" t="s">
        <v>22</v>
      </c>
      <c r="M731" s="112" t="s">
        <v>513</v>
      </c>
      <c r="N731" s="112" t="s">
        <v>24</v>
      </c>
      <c r="O731" s="112" t="s">
        <v>8</v>
      </c>
      <c r="P731" s="112" t="s">
        <v>11</v>
      </c>
      <c r="Q731" s="112" t="s">
        <v>248</v>
      </c>
      <c r="R731" s="113">
        <f>S731+T731+U731</f>
        <v>1963783.06</v>
      </c>
      <c r="S731" s="114">
        <v>1963783.06</v>
      </c>
      <c r="T731" s="115"/>
      <c r="U731" s="115">
        <v>0</v>
      </c>
      <c r="V731" s="116" t="s">
        <v>183</v>
      </c>
      <c r="W731" s="117">
        <v>44.97</v>
      </c>
      <c r="X731" s="297">
        <v>5000</v>
      </c>
      <c r="Y731" s="297">
        <v>3500</v>
      </c>
      <c r="Z731" s="298">
        <v>1500</v>
      </c>
    </row>
    <row r="732" spans="3:26" s="151" customFormat="1" ht="48" customHeight="1" x14ac:dyDescent="0.25">
      <c r="C732" s="121">
        <v>1</v>
      </c>
      <c r="D732" s="151" t="s">
        <v>512</v>
      </c>
      <c r="E732" s="108">
        <f>E731+1</f>
        <v>670</v>
      </c>
      <c r="F732" s="109">
        <v>1508</v>
      </c>
      <c r="G732" s="110">
        <v>156107</v>
      </c>
      <c r="H732" s="111">
        <v>279</v>
      </c>
      <c r="I732" s="158" t="s">
        <v>1890</v>
      </c>
      <c r="J732" s="158" t="s">
        <v>1606</v>
      </c>
      <c r="K732" s="112" t="s">
        <v>331</v>
      </c>
      <c r="L732" s="112" t="s">
        <v>92</v>
      </c>
      <c r="M732" s="112" t="s">
        <v>514</v>
      </c>
      <c r="N732" s="112" t="s">
        <v>24</v>
      </c>
      <c r="O732" s="112" t="s">
        <v>8</v>
      </c>
      <c r="P732" s="112" t="s">
        <v>11</v>
      </c>
      <c r="Q732" s="112" t="s">
        <v>248</v>
      </c>
      <c r="R732" s="113">
        <f>S732+T732+U732</f>
        <v>665368.26</v>
      </c>
      <c r="S732" s="114">
        <v>665368.26</v>
      </c>
      <c r="T732" s="115"/>
      <c r="U732" s="115"/>
      <c r="V732" s="116" t="s">
        <v>183</v>
      </c>
      <c r="W732" s="117">
        <v>1074.94</v>
      </c>
      <c r="X732" s="297">
        <v>5000</v>
      </c>
      <c r="Y732" s="297">
        <v>3500</v>
      </c>
      <c r="Z732" s="298">
        <v>1500</v>
      </c>
    </row>
    <row r="733" spans="3:26" s="151" customFormat="1" ht="81.75" customHeight="1" x14ac:dyDescent="0.25">
      <c r="C733" s="121">
        <v>1</v>
      </c>
      <c r="D733" s="151" t="s">
        <v>512</v>
      </c>
      <c r="E733" s="108">
        <f t="shared" ref="E733:E739" si="164">E732+1</f>
        <v>671</v>
      </c>
      <c r="F733" s="109">
        <v>546</v>
      </c>
      <c r="G733" s="110">
        <v>156273</v>
      </c>
      <c r="H733" s="111">
        <v>282</v>
      </c>
      <c r="I733" s="158" t="s">
        <v>1899</v>
      </c>
      <c r="J733" s="158" t="s">
        <v>1606</v>
      </c>
      <c r="K733" s="112" t="s">
        <v>331</v>
      </c>
      <c r="L733" s="112" t="s">
        <v>22</v>
      </c>
      <c r="M733" s="112" t="s">
        <v>1130</v>
      </c>
      <c r="N733" s="112" t="s">
        <v>34</v>
      </c>
      <c r="O733" s="112" t="s">
        <v>8</v>
      </c>
      <c r="P733" s="112" t="s">
        <v>8</v>
      </c>
      <c r="Q733" s="112" t="s">
        <v>283</v>
      </c>
      <c r="R733" s="113">
        <f t="shared" ref="R733:R739" si="165">S733+T733+U733</f>
        <v>1402520.67</v>
      </c>
      <c r="S733" s="114">
        <v>1402520.67</v>
      </c>
      <c r="T733" s="115"/>
      <c r="U733" s="115"/>
      <c r="V733" s="116" t="s">
        <v>183</v>
      </c>
      <c r="W733" s="117">
        <v>349</v>
      </c>
      <c r="X733" s="297">
        <v>10000</v>
      </c>
      <c r="Y733" s="297">
        <v>7000</v>
      </c>
      <c r="Z733" s="298">
        <v>3000</v>
      </c>
    </row>
    <row r="734" spans="3:26" s="151" customFormat="1" ht="81.75" customHeight="1" x14ac:dyDescent="0.25">
      <c r="C734" s="121">
        <v>1</v>
      </c>
      <c r="D734" s="151" t="s">
        <v>512</v>
      </c>
      <c r="E734" s="108">
        <f t="shared" si="164"/>
        <v>672</v>
      </c>
      <c r="F734" s="109">
        <v>1509</v>
      </c>
      <c r="G734" s="110">
        <v>156290</v>
      </c>
      <c r="H734" s="111">
        <v>283</v>
      </c>
      <c r="I734" s="158" t="s">
        <v>1900</v>
      </c>
      <c r="J734" s="158" t="s">
        <v>1606</v>
      </c>
      <c r="K734" s="112" t="s">
        <v>331</v>
      </c>
      <c r="L734" s="112" t="s">
        <v>92</v>
      </c>
      <c r="M734" s="112" t="s">
        <v>1131</v>
      </c>
      <c r="N734" s="112" t="s">
        <v>24</v>
      </c>
      <c r="O734" s="112" t="s">
        <v>8</v>
      </c>
      <c r="P734" s="112" t="s">
        <v>8</v>
      </c>
      <c r="Q734" s="112" t="s">
        <v>419</v>
      </c>
      <c r="R734" s="113">
        <f t="shared" si="165"/>
        <v>999933.66</v>
      </c>
      <c r="S734" s="114">
        <v>999933.66</v>
      </c>
      <c r="T734" s="115"/>
      <c r="U734" s="115"/>
      <c r="V734" s="116" t="s">
        <v>183</v>
      </c>
      <c r="W734" s="117">
        <v>545.5</v>
      </c>
      <c r="X734" s="297">
        <v>10000</v>
      </c>
      <c r="Y734" s="297">
        <v>7000</v>
      </c>
      <c r="Z734" s="298">
        <v>3000</v>
      </c>
    </row>
    <row r="735" spans="3:26" s="151" customFormat="1" ht="100.5" customHeight="1" x14ac:dyDescent="0.25">
      <c r="C735" s="121">
        <v>1</v>
      </c>
      <c r="D735" s="151" t="s">
        <v>512</v>
      </c>
      <c r="E735" s="108">
        <f t="shared" si="164"/>
        <v>673</v>
      </c>
      <c r="F735" s="109">
        <v>547</v>
      </c>
      <c r="G735" s="110">
        <v>159049</v>
      </c>
      <c r="H735" s="111">
        <v>360</v>
      </c>
      <c r="I735" s="158" t="s">
        <v>1895</v>
      </c>
      <c r="J735" s="158" t="s">
        <v>1606</v>
      </c>
      <c r="K735" s="112" t="s">
        <v>331</v>
      </c>
      <c r="L735" s="112" t="s">
        <v>22</v>
      </c>
      <c r="M735" s="112" t="s">
        <v>515</v>
      </c>
      <c r="N735" s="112" t="s">
        <v>57</v>
      </c>
      <c r="O735" s="112" t="s">
        <v>11</v>
      </c>
      <c r="P735" s="112" t="s">
        <v>11</v>
      </c>
      <c r="Q735" s="112" t="s">
        <v>276</v>
      </c>
      <c r="R735" s="113">
        <f t="shared" si="165"/>
        <v>1984502.43</v>
      </c>
      <c r="S735" s="114">
        <v>1984502.43</v>
      </c>
      <c r="T735" s="115"/>
      <c r="U735" s="115"/>
      <c r="V735" s="116" t="s">
        <v>183</v>
      </c>
      <c r="W735" s="117">
        <v>182.4</v>
      </c>
      <c r="X735" s="297">
        <v>10000</v>
      </c>
      <c r="Y735" s="297">
        <v>7000</v>
      </c>
      <c r="Z735" s="298">
        <v>3000</v>
      </c>
    </row>
    <row r="736" spans="3:26" s="151" customFormat="1" ht="100.5" customHeight="1" x14ac:dyDescent="0.25">
      <c r="C736" s="121">
        <v>1</v>
      </c>
      <c r="D736" s="151" t="s">
        <v>512</v>
      </c>
      <c r="E736" s="108">
        <f t="shared" si="164"/>
        <v>674</v>
      </c>
      <c r="F736" s="109">
        <v>1510</v>
      </c>
      <c r="G736" s="110">
        <v>159609</v>
      </c>
      <c r="H736" s="111">
        <v>364</v>
      </c>
      <c r="I736" s="158" t="s">
        <v>1894</v>
      </c>
      <c r="J736" s="158" t="s">
        <v>1606</v>
      </c>
      <c r="K736" s="112" t="s">
        <v>331</v>
      </c>
      <c r="L736" s="112" t="s">
        <v>92</v>
      </c>
      <c r="M736" s="112" t="s">
        <v>516</v>
      </c>
      <c r="N736" s="112" t="s">
        <v>57</v>
      </c>
      <c r="O736" s="112" t="s">
        <v>11</v>
      </c>
      <c r="P736" s="112" t="s">
        <v>11</v>
      </c>
      <c r="Q736" s="112" t="s">
        <v>276</v>
      </c>
      <c r="R736" s="113">
        <f t="shared" si="165"/>
        <v>1873828.47</v>
      </c>
      <c r="S736" s="114">
        <v>1873828.47</v>
      </c>
      <c r="T736" s="115"/>
      <c r="U736" s="115"/>
      <c r="V736" s="116" t="s">
        <v>183</v>
      </c>
      <c r="W736" s="117">
        <v>864</v>
      </c>
      <c r="X736" s="297">
        <v>10000</v>
      </c>
      <c r="Y736" s="297">
        <v>7000</v>
      </c>
      <c r="Z736" s="298">
        <v>3000</v>
      </c>
    </row>
    <row r="737" spans="3:26" s="151" customFormat="1" ht="94.5" customHeight="1" x14ac:dyDescent="0.25">
      <c r="C737" s="121">
        <v>1</v>
      </c>
      <c r="D737" s="151" t="s">
        <v>512</v>
      </c>
      <c r="E737" s="108">
        <f t="shared" si="164"/>
        <v>675</v>
      </c>
      <c r="F737" s="109">
        <v>548</v>
      </c>
      <c r="G737" s="110">
        <v>162886</v>
      </c>
      <c r="H737" s="111">
        <v>392</v>
      </c>
      <c r="I737" s="158" t="s">
        <v>1898</v>
      </c>
      <c r="J737" s="158" t="s">
        <v>1606</v>
      </c>
      <c r="K737" s="112" t="s">
        <v>331</v>
      </c>
      <c r="L737" s="112" t="s">
        <v>92</v>
      </c>
      <c r="M737" s="112" t="s">
        <v>912</v>
      </c>
      <c r="N737" s="112" t="s">
        <v>57</v>
      </c>
      <c r="O737" s="112" t="s">
        <v>11</v>
      </c>
      <c r="P737" s="112" t="s">
        <v>11</v>
      </c>
      <c r="Q737" s="112" t="s">
        <v>276</v>
      </c>
      <c r="R737" s="113">
        <f t="shared" si="165"/>
        <v>384156.74</v>
      </c>
      <c r="S737" s="114">
        <v>384156.74</v>
      </c>
      <c r="T737" s="115"/>
      <c r="U737" s="115"/>
      <c r="V737" s="116" t="s">
        <v>183</v>
      </c>
      <c r="W737" s="117">
        <v>775</v>
      </c>
      <c r="X737" s="297">
        <v>25000</v>
      </c>
      <c r="Y737" s="297">
        <v>20000</v>
      </c>
      <c r="Z737" s="298">
        <v>5000</v>
      </c>
    </row>
    <row r="738" spans="3:26" s="151" customFormat="1" ht="97.5" customHeight="1" x14ac:dyDescent="0.25">
      <c r="C738" s="121">
        <v>1</v>
      </c>
      <c r="D738" s="151" t="s">
        <v>512</v>
      </c>
      <c r="E738" s="108">
        <f t="shared" si="164"/>
        <v>676</v>
      </c>
      <c r="F738" s="109">
        <v>549</v>
      </c>
      <c r="G738" s="110">
        <v>162771</v>
      </c>
      <c r="H738" s="111">
        <v>390</v>
      </c>
      <c r="I738" s="158" t="s">
        <v>1892</v>
      </c>
      <c r="J738" s="158" t="s">
        <v>1606</v>
      </c>
      <c r="K738" s="112" t="s">
        <v>331</v>
      </c>
      <c r="L738" s="112" t="s">
        <v>92</v>
      </c>
      <c r="M738" s="112" t="s">
        <v>517</v>
      </c>
      <c r="N738" s="112" t="s">
        <v>24</v>
      </c>
      <c r="O738" s="112" t="s">
        <v>8</v>
      </c>
      <c r="P738" s="112" t="s">
        <v>11</v>
      </c>
      <c r="Q738" s="112" t="s">
        <v>518</v>
      </c>
      <c r="R738" s="113">
        <f t="shared" si="165"/>
        <v>369255.21</v>
      </c>
      <c r="S738" s="114">
        <v>369255.21</v>
      </c>
      <c r="T738" s="115"/>
      <c r="U738" s="115"/>
      <c r="V738" s="116" t="s">
        <v>183</v>
      </c>
      <c r="W738" s="117">
        <v>600</v>
      </c>
      <c r="X738" s="297">
        <v>15000</v>
      </c>
      <c r="Y738" s="297">
        <v>8000</v>
      </c>
      <c r="Z738" s="298">
        <v>7000</v>
      </c>
    </row>
    <row r="739" spans="3:26" s="151" customFormat="1" ht="97.5" customHeight="1" x14ac:dyDescent="0.25">
      <c r="C739" s="121">
        <v>1</v>
      </c>
      <c r="D739" s="151" t="s">
        <v>512</v>
      </c>
      <c r="E739" s="108">
        <f t="shared" si="164"/>
        <v>677</v>
      </c>
      <c r="F739" s="109">
        <v>1511</v>
      </c>
      <c r="G739" s="110">
        <v>162791</v>
      </c>
      <c r="H739" s="111">
        <v>391</v>
      </c>
      <c r="I739" s="158" t="s">
        <v>1893</v>
      </c>
      <c r="J739" s="158" t="s">
        <v>1606</v>
      </c>
      <c r="K739" s="112" t="s">
        <v>331</v>
      </c>
      <c r="L739" s="112" t="s">
        <v>214</v>
      </c>
      <c r="M739" s="112" t="s">
        <v>913</v>
      </c>
      <c r="N739" s="112" t="s">
        <v>57</v>
      </c>
      <c r="O739" s="112" t="s">
        <v>8</v>
      </c>
      <c r="P739" s="112" t="s">
        <v>11</v>
      </c>
      <c r="Q739" s="112" t="s">
        <v>489</v>
      </c>
      <c r="R739" s="113">
        <f t="shared" si="165"/>
        <v>356596.44</v>
      </c>
      <c r="S739" s="114">
        <v>356596.44</v>
      </c>
      <c r="T739" s="115"/>
      <c r="U739" s="115"/>
      <c r="V739" s="116" t="s">
        <v>183</v>
      </c>
      <c r="W739" s="117">
        <v>625</v>
      </c>
      <c r="X739" s="297">
        <v>2500</v>
      </c>
      <c r="Y739" s="297">
        <v>1800</v>
      </c>
      <c r="Z739" s="298">
        <v>700</v>
      </c>
    </row>
    <row r="740" spans="3:26" ht="21" customHeight="1" x14ac:dyDescent="0.25">
      <c r="C740" s="5">
        <v>1</v>
      </c>
      <c r="E740" s="63"/>
      <c r="F740" s="64"/>
      <c r="G740" s="35"/>
      <c r="H740" s="36"/>
      <c r="I740" s="159"/>
      <c r="J740" s="159"/>
      <c r="K740" s="92"/>
      <c r="L740" s="92"/>
      <c r="M740" s="92"/>
      <c r="N740" s="92"/>
      <c r="O740" s="92"/>
      <c r="P740" s="92"/>
      <c r="Q740" s="92"/>
      <c r="R740" s="93"/>
      <c r="S740" s="94"/>
      <c r="T740" s="94"/>
      <c r="U740" s="94"/>
      <c r="V740" s="72"/>
      <c r="W740" s="72"/>
      <c r="X740" s="311"/>
      <c r="Y740" s="311"/>
      <c r="Z740" s="312"/>
    </row>
    <row r="741" spans="3:26" ht="45.75" customHeight="1" x14ac:dyDescent="0.25">
      <c r="C741" s="5">
        <v>1</v>
      </c>
      <c r="E741" s="52"/>
      <c r="F741" s="53"/>
      <c r="G741" s="54"/>
      <c r="H741" s="55"/>
      <c r="I741" s="160"/>
      <c r="J741" s="160"/>
      <c r="K741" s="76" t="s">
        <v>519</v>
      </c>
      <c r="L741" s="80"/>
      <c r="M741" s="53"/>
      <c r="N741" s="53"/>
      <c r="O741" s="53"/>
      <c r="P741" s="57"/>
      <c r="Q741" s="57"/>
      <c r="R741" s="58">
        <f>SUM(R742:R791)</f>
        <v>16500000</v>
      </c>
      <c r="S741" s="58">
        <f>SUM(S742:S791)</f>
        <v>16500000</v>
      </c>
      <c r="T741" s="59"/>
      <c r="U741" s="59"/>
      <c r="V741" s="85"/>
      <c r="W741" s="86"/>
      <c r="X741" s="317"/>
      <c r="Y741" s="317"/>
      <c r="Z741" s="318"/>
    </row>
    <row r="742" spans="3:26" ht="60.75" customHeight="1" x14ac:dyDescent="0.25">
      <c r="C742" s="5">
        <v>1</v>
      </c>
      <c r="D742" s="1" t="s">
        <v>182</v>
      </c>
      <c r="E742" s="63">
        <f>E739+1</f>
        <v>678</v>
      </c>
      <c r="F742" s="64">
        <v>551</v>
      </c>
      <c r="G742" s="35">
        <v>157420</v>
      </c>
      <c r="H742" s="36">
        <v>302</v>
      </c>
      <c r="I742" s="159" t="s">
        <v>1644</v>
      </c>
      <c r="J742" s="158" t="s">
        <v>1606</v>
      </c>
      <c r="K742" s="65" t="s">
        <v>331</v>
      </c>
      <c r="L742" s="65" t="s">
        <v>195</v>
      </c>
      <c r="M742" s="152" t="s">
        <v>520</v>
      </c>
      <c r="N742" s="65" t="s">
        <v>7</v>
      </c>
      <c r="O742" s="65" t="s">
        <v>8</v>
      </c>
      <c r="P742" s="65" t="s">
        <v>8</v>
      </c>
      <c r="Q742" s="92" t="s">
        <v>521</v>
      </c>
      <c r="R742" s="66">
        <f t="shared" ref="R742:R790" si="166">S742+T742+U742</f>
        <v>243600</v>
      </c>
      <c r="S742" s="67">
        <v>243600</v>
      </c>
      <c r="T742" s="94"/>
      <c r="U742" s="94"/>
      <c r="V742" s="72" t="s">
        <v>522</v>
      </c>
      <c r="W742" s="72">
        <v>7</v>
      </c>
      <c r="X742" s="311">
        <v>1230</v>
      </c>
      <c r="Y742" s="311">
        <v>738</v>
      </c>
      <c r="Z742" s="312">
        <v>492</v>
      </c>
    </row>
    <row r="743" spans="3:26" ht="60.75" customHeight="1" x14ac:dyDescent="0.25">
      <c r="C743" s="5">
        <v>1</v>
      </c>
      <c r="D743" s="1" t="s">
        <v>182</v>
      </c>
      <c r="E743" s="63">
        <f>E742+1</f>
        <v>679</v>
      </c>
      <c r="F743" s="64">
        <v>552</v>
      </c>
      <c r="G743" s="35">
        <v>157423</v>
      </c>
      <c r="H743" s="36">
        <v>303</v>
      </c>
      <c r="I743" s="159" t="s">
        <v>1645</v>
      </c>
      <c r="J743" s="158" t="s">
        <v>1606</v>
      </c>
      <c r="K743" s="65" t="s">
        <v>331</v>
      </c>
      <c r="L743" s="65" t="s">
        <v>195</v>
      </c>
      <c r="M743" s="152" t="s">
        <v>523</v>
      </c>
      <c r="N743" s="65" t="s">
        <v>7</v>
      </c>
      <c r="O743" s="65" t="s">
        <v>8</v>
      </c>
      <c r="P743" s="65" t="s">
        <v>8</v>
      </c>
      <c r="Q743" s="92" t="s">
        <v>9</v>
      </c>
      <c r="R743" s="66">
        <f t="shared" si="166"/>
        <v>348000</v>
      </c>
      <c r="S743" s="67">
        <v>348000</v>
      </c>
      <c r="T743" s="94"/>
      <c r="U743" s="94"/>
      <c r="V743" s="72" t="s">
        <v>522</v>
      </c>
      <c r="W743" s="72">
        <v>10</v>
      </c>
      <c r="X743" s="311">
        <v>72</v>
      </c>
      <c r="Y743" s="311">
        <v>43</v>
      </c>
      <c r="Z743" s="312">
        <v>29</v>
      </c>
    </row>
    <row r="744" spans="3:26" ht="60.75" customHeight="1" x14ac:dyDescent="0.25">
      <c r="C744" s="5">
        <v>1</v>
      </c>
      <c r="D744" s="1" t="s">
        <v>182</v>
      </c>
      <c r="E744" s="63">
        <f t="shared" ref="E744:E790" si="167">E743+1</f>
        <v>680</v>
      </c>
      <c r="F744" s="64">
        <v>553</v>
      </c>
      <c r="G744" s="35">
        <v>157794</v>
      </c>
      <c r="H744" s="36">
        <v>321</v>
      </c>
      <c r="I744" s="159" t="s">
        <v>1720</v>
      </c>
      <c r="J744" s="158" t="s">
        <v>1606</v>
      </c>
      <c r="K744" s="65" t="s">
        <v>331</v>
      </c>
      <c r="L744" s="65" t="s">
        <v>195</v>
      </c>
      <c r="M744" s="152" t="s">
        <v>524</v>
      </c>
      <c r="N744" s="65" t="s">
        <v>7</v>
      </c>
      <c r="O744" s="65" t="s">
        <v>8</v>
      </c>
      <c r="P744" s="65" t="s">
        <v>8</v>
      </c>
      <c r="Q744" s="92" t="s">
        <v>525</v>
      </c>
      <c r="R744" s="66">
        <f t="shared" si="166"/>
        <v>348000</v>
      </c>
      <c r="S744" s="67">
        <v>348000</v>
      </c>
      <c r="T744" s="94"/>
      <c r="U744" s="94"/>
      <c r="V744" s="72" t="s">
        <v>522</v>
      </c>
      <c r="W744" s="72">
        <v>10</v>
      </c>
      <c r="X744" s="311">
        <v>1242</v>
      </c>
      <c r="Y744" s="311">
        <v>745</v>
      </c>
      <c r="Z744" s="312">
        <v>496</v>
      </c>
    </row>
    <row r="745" spans="3:26" ht="60.75" customHeight="1" x14ac:dyDescent="0.25">
      <c r="C745" s="5">
        <v>1</v>
      </c>
      <c r="D745" s="1" t="s">
        <v>182</v>
      </c>
      <c r="E745" s="63">
        <f t="shared" si="167"/>
        <v>681</v>
      </c>
      <c r="F745" s="64">
        <v>554</v>
      </c>
      <c r="G745" s="35">
        <v>157801</v>
      </c>
      <c r="H745" s="36">
        <v>323</v>
      </c>
      <c r="I745" s="159" t="s">
        <v>1722</v>
      </c>
      <c r="J745" s="158" t="s">
        <v>1606</v>
      </c>
      <c r="K745" s="65" t="s">
        <v>331</v>
      </c>
      <c r="L745" s="65" t="s">
        <v>195</v>
      </c>
      <c r="M745" s="152" t="s">
        <v>526</v>
      </c>
      <c r="N745" s="65" t="s">
        <v>7</v>
      </c>
      <c r="O745" s="65" t="s">
        <v>8</v>
      </c>
      <c r="P745" s="65" t="s">
        <v>8</v>
      </c>
      <c r="Q745" s="92" t="s">
        <v>255</v>
      </c>
      <c r="R745" s="66">
        <f t="shared" si="166"/>
        <v>348000</v>
      </c>
      <c r="S745" s="67">
        <v>348000</v>
      </c>
      <c r="T745" s="94"/>
      <c r="U745" s="94"/>
      <c r="V745" s="72" t="s">
        <v>522</v>
      </c>
      <c r="W745" s="72">
        <v>10</v>
      </c>
      <c r="X745" s="311">
        <v>690</v>
      </c>
      <c r="Y745" s="311">
        <v>414</v>
      </c>
      <c r="Z745" s="312">
        <v>276</v>
      </c>
    </row>
    <row r="746" spans="3:26" ht="60.75" customHeight="1" x14ac:dyDescent="0.25">
      <c r="C746" s="5">
        <v>1</v>
      </c>
      <c r="D746" s="1" t="s">
        <v>182</v>
      </c>
      <c r="E746" s="63">
        <f t="shared" si="167"/>
        <v>682</v>
      </c>
      <c r="F746" s="64">
        <v>555</v>
      </c>
      <c r="G746" s="35">
        <v>157799</v>
      </c>
      <c r="H746" s="36">
        <v>322</v>
      </c>
      <c r="I746" s="159" t="s">
        <v>1721</v>
      </c>
      <c r="J746" s="158" t="s">
        <v>1606</v>
      </c>
      <c r="K746" s="65" t="s">
        <v>331</v>
      </c>
      <c r="L746" s="65" t="s">
        <v>195</v>
      </c>
      <c r="M746" s="152" t="s">
        <v>527</v>
      </c>
      <c r="N746" s="65" t="s">
        <v>18</v>
      </c>
      <c r="O746" s="65" t="s">
        <v>11</v>
      </c>
      <c r="P746" s="65" t="s">
        <v>8</v>
      </c>
      <c r="Q746" s="92" t="s">
        <v>318</v>
      </c>
      <c r="R746" s="66">
        <f t="shared" si="166"/>
        <v>487200</v>
      </c>
      <c r="S746" s="67">
        <v>487200</v>
      </c>
      <c r="T746" s="94"/>
      <c r="U746" s="94"/>
      <c r="V746" s="72" t="s">
        <v>522</v>
      </c>
      <c r="W746" s="72">
        <v>14</v>
      </c>
      <c r="X746" s="311">
        <v>1764</v>
      </c>
      <c r="Y746" s="311">
        <v>1058</v>
      </c>
      <c r="Z746" s="312">
        <v>706</v>
      </c>
    </row>
    <row r="747" spans="3:26" ht="60.75" customHeight="1" x14ac:dyDescent="0.25">
      <c r="C747" s="5">
        <v>1</v>
      </c>
      <c r="D747" s="1" t="s">
        <v>182</v>
      </c>
      <c r="E747" s="63">
        <f t="shared" si="167"/>
        <v>683</v>
      </c>
      <c r="F747" s="64">
        <v>556</v>
      </c>
      <c r="G747" s="35">
        <v>156947</v>
      </c>
      <c r="H747" s="36">
        <v>284</v>
      </c>
      <c r="I747" s="159" t="s">
        <v>1690</v>
      </c>
      <c r="J747" s="158" t="s">
        <v>1606</v>
      </c>
      <c r="K747" s="65" t="s">
        <v>331</v>
      </c>
      <c r="L747" s="65" t="s">
        <v>195</v>
      </c>
      <c r="M747" s="152" t="s">
        <v>528</v>
      </c>
      <c r="N747" s="65" t="s">
        <v>7</v>
      </c>
      <c r="O747" s="65" t="s">
        <v>8</v>
      </c>
      <c r="P747" s="65" t="s">
        <v>8</v>
      </c>
      <c r="Q747" s="92" t="s">
        <v>422</v>
      </c>
      <c r="R747" s="66">
        <f t="shared" si="166"/>
        <v>522000</v>
      </c>
      <c r="S747" s="67">
        <v>522000</v>
      </c>
      <c r="T747" s="94"/>
      <c r="U747" s="94"/>
      <c r="V747" s="72" t="s">
        <v>522</v>
      </c>
      <c r="W747" s="72">
        <v>15</v>
      </c>
      <c r="X747" s="311">
        <v>654</v>
      </c>
      <c r="Y747" s="311">
        <v>392</v>
      </c>
      <c r="Z747" s="312">
        <v>262</v>
      </c>
    </row>
    <row r="748" spans="3:26" s="121" customFormat="1" ht="60.75" customHeight="1" x14ac:dyDescent="0.25">
      <c r="C748" s="121">
        <v>1</v>
      </c>
      <c r="D748" s="120" t="s">
        <v>182</v>
      </c>
      <c r="E748" s="63">
        <f t="shared" si="167"/>
        <v>684</v>
      </c>
      <c r="F748" s="109">
        <v>557</v>
      </c>
      <c r="G748" s="110">
        <v>157802</v>
      </c>
      <c r="H748" s="111">
        <v>324</v>
      </c>
      <c r="I748" s="158" t="s">
        <v>1723</v>
      </c>
      <c r="J748" s="158" t="s">
        <v>1606</v>
      </c>
      <c r="K748" s="112" t="s">
        <v>331</v>
      </c>
      <c r="L748" s="112" t="s">
        <v>195</v>
      </c>
      <c r="M748" s="152" t="s">
        <v>529</v>
      </c>
      <c r="N748" s="112" t="s">
        <v>7</v>
      </c>
      <c r="O748" s="112" t="s">
        <v>8</v>
      </c>
      <c r="P748" s="112" t="s">
        <v>8</v>
      </c>
      <c r="Q748" s="152" t="s">
        <v>290</v>
      </c>
      <c r="R748" s="113">
        <f t="shared" si="166"/>
        <v>174000</v>
      </c>
      <c r="S748" s="114">
        <v>174000</v>
      </c>
      <c r="T748" s="153"/>
      <c r="U748" s="153"/>
      <c r="V748" s="118" t="s">
        <v>522</v>
      </c>
      <c r="W748" s="118">
        <v>5</v>
      </c>
      <c r="X748" s="297">
        <v>468</v>
      </c>
      <c r="Y748" s="297">
        <v>280</v>
      </c>
      <c r="Z748" s="298">
        <v>188</v>
      </c>
    </row>
    <row r="749" spans="3:26" s="121" customFormat="1" ht="60.75" customHeight="1" x14ac:dyDescent="0.25">
      <c r="C749" s="121">
        <v>1</v>
      </c>
      <c r="D749" s="120" t="s">
        <v>182</v>
      </c>
      <c r="E749" s="63">
        <f t="shared" si="167"/>
        <v>685</v>
      </c>
      <c r="F749" s="109">
        <v>558</v>
      </c>
      <c r="G749" s="110">
        <v>157809</v>
      </c>
      <c r="H749" s="111">
        <v>326</v>
      </c>
      <c r="I749" s="158" t="s">
        <v>1724</v>
      </c>
      <c r="J749" s="158" t="s">
        <v>1606</v>
      </c>
      <c r="K749" s="112" t="s">
        <v>331</v>
      </c>
      <c r="L749" s="112" t="s">
        <v>195</v>
      </c>
      <c r="M749" s="152" t="s">
        <v>530</v>
      </c>
      <c r="N749" s="112" t="s">
        <v>7</v>
      </c>
      <c r="O749" s="112" t="s">
        <v>8</v>
      </c>
      <c r="P749" s="112" t="s">
        <v>8</v>
      </c>
      <c r="Q749" s="152" t="s">
        <v>36</v>
      </c>
      <c r="R749" s="113">
        <f t="shared" si="166"/>
        <v>348000</v>
      </c>
      <c r="S749" s="114">
        <v>348000</v>
      </c>
      <c r="T749" s="153"/>
      <c r="U749" s="153"/>
      <c r="V749" s="118" t="s">
        <v>522</v>
      </c>
      <c r="W749" s="118">
        <v>10</v>
      </c>
      <c r="X749" s="297">
        <v>804</v>
      </c>
      <c r="Y749" s="297">
        <v>482</v>
      </c>
      <c r="Z749" s="298">
        <v>322</v>
      </c>
    </row>
    <row r="750" spans="3:26" s="121" customFormat="1" ht="60.75" customHeight="1" x14ac:dyDescent="0.25">
      <c r="C750" s="121">
        <v>1</v>
      </c>
      <c r="D750" s="120" t="s">
        <v>182</v>
      </c>
      <c r="E750" s="63">
        <f t="shared" si="167"/>
        <v>686</v>
      </c>
      <c r="F750" s="109">
        <v>559</v>
      </c>
      <c r="G750" s="110">
        <v>157810</v>
      </c>
      <c r="H750" s="111">
        <v>327</v>
      </c>
      <c r="I750" s="158" t="s">
        <v>1725</v>
      </c>
      <c r="J750" s="158" t="s">
        <v>1606</v>
      </c>
      <c r="K750" s="112" t="s">
        <v>331</v>
      </c>
      <c r="L750" s="112" t="s">
        <v>195</v>
      </c>
      <c r="M750" s="152" t="s">
        <v>531</v>
      </c>
      <c r="N750" s="112" t="s">
        <v>7</v>
      </c>
      <c r="O750" s="112" t="s">
        <v>8</v>
      </c>
      <c r="P750" s="112" t="s">
        <v>8</v>
      </c>
      <c r="Q750" s="152" t="s">
        <v>37</v>
      </c>
      <c r="R750" s="113">
        <f t="shared" si="166"/>
        <v>522000</v>
      </c>
      <c r="S750" s="114">
        <v>522000</v>
      </c>
      <c r="T750" s="153"/>
      <c r="U750" s="153"/>
      <c r="V750" s="118" t="s">
        <v>522</v>
      </c>
      <c r="W750" s="118">
        <v>15</v>
      </c>
      <c r="X750" s="297">
        <v>504</v>
      </c>
      <c r="Y750" s="297">
        <v>302</v>
      </c>
      <c r="Z750" s="298">
        <v>202</v>
      </c>
    </row>
    <row r="751" spans="3:26" s="121" customFormat="1" ht="60.75" customHeight="1" x14ac:dyDescent="0.25">
      <c r="C751" s="121">
        <v>1</v>
      </c>
      <c r="D751" s="120" t="s">
        <v>182</v>
      </c>
      <c r="E751" s="63">
        <f t="shared" si="167"/>
        <v>687</v>
      </c>
      <c r="F751" s="109">
        <v>560</v>
      </c>
      <c r="G751" s="110">
        <v>158133</v>
      </c>
      <c r="H751" s="111">
        <v>333</v>
      </c>
      <c r="I751" s="158" t="s">
        <v>1688</v>
      </c>
      <c r="J751" s="158" t="s">
        <v>1606</v>
      </c>
      <c r="K751" s="112" t="s">
        <v>331</v>
      </c>
      <c r="L751" s="112" t="s">
        <v>195</v>
      </c>
      <c r="M751" s="152" t="s">
        <v>532</v>
      </c>
      <c r="N751" s="112" t="s">
        <v>7</v>
      </c>
      <c r="O751" s="112" t="s">
        <v>8</v>
      </c>
      <c r="P751" s="112" t="s">
        <v>8</v>
      </c>
      <c r="Q751" s="152" t="s">
        <v>428</v>
      </c>
      <c r="R751" s="113">
        <f t="shared" si="166"/>
        <v>348000</v>
      </c>
      <c r="S751" s="114">
        <v>348000</v>
      </c>
      <c r="T751" s="153"/>
      <c r="U751" s="153"/>
      <c r="V751" s="118" t="s">
        <v>522</v>
      </c>
      <c r="W751" s="118">
        <v>10</v>
      </c>
      <c r="X751" s="297">
        <v>456</v>
      </c>
      <c r="Y751" s="297">
        <v>273</v>
      </c>
      <c r="Z751" s="298">
        <v>183</v>
      </c>
    </row>
    <row r="752" spans="3:26" s="121" customFormat="1" ht="60.75" customHeight="1" x14ac:dyDescent="0.25">
      <c r="C752" s="121">
        <v>1</v>
      </c>
      <c r="D752" s="120" t="s">
        <v>182</v>
      </c>
      <c r="E752" s="63">
        <f t="shared" si="167"/>
        <v>688</v>
      </c>
      <c r="F752" s="109">
        <v>561</v>
      </c>
      <c r="G752" s="110">
        <v>158159</v>
      </c>
      <c r="H752" s="111">
        <v>334</v>
      </c>
      <c r="I752" s="158" t="s">
        <v>1689</v>
      </c>
      <c r="J752" s="158" t="s">
        <v>1606</v>
      </c>
      <c r="K752" s="112" t="s">
        <v>331</v>
      </c>
      <c r="L752" s="112" t="s">
        <v>195</v>
      </c>
      <c r="M752" s="152" t="s">
        <v>533</v>
      </c>
      <c r="N752" s="112" t="s">
        <v>7</v>
      </c>
      <c r="O752" s="112" t="s">
        <v>11</v>
      </c>
      <c r="P752" s="112" t="s">
        <v>8</v>
      </c>
      <c r="Q752" s="152" t="s">
        <v>279</v>
      </c>
      <c r="R752" s="113">
        <f t="shared" si="166"/>
        <v>348000</v>
      </c>
      <c r="S752" s="114">
        <v>348000</v>
      </c>
      <c r="T752" s="153"/>
      <c r="U752" s="153"/>
      <c r="V752" s="118" t="s">
        <v>522</v>
      </c>
      <c r="W752" s="118">
        <v>10</v>
      </c>
      <c r="X752" s="297">
        <v>2442</v>
      </c>
      <c r="Y752" s="297">
        <v>1465</v>
      </c>
      <c r="Z752" s="298">
        <v>977</v>
      </c>
    </row>
    <row r="753" spans="3:26" s="121" customFormat="1" ht="60.75" customHeight="1" x14ac:dyDescent="0.25">
      <c r="C753" s="121">
        <v>1</v>
      </c>
      <c r="D753" s="120" t="s">
        <v>182</v>
      </c>
      <c r="E753" s="63">
        <f t="shared" si="167"/>
        <v>689</v>
      </c>
      <c r="F753" s="109">
        <v>562</v>
      </c>
      <c r="G753" s="110">
        <v>158227</v>
      </c>
      <c r="H753" s="111">
        <v>335</v>
      </c>
      <c r="I753" s="158" t="s">
        <v>1691</v>
      </c>
      <c r="J753" s="158" t="s">
        <v>1606</v>
      </c>
      <c r="K753" s="112" t="s">
        <v>331</v>
      </c>
      <c r="L753" s="112" t="s">
        <v>195</v>
      </c>
      <c r="M753" s="152" t="s">
        <v>534</v>
      </c>
      <c r="N753" s="112" t="s">
        <v>13</v>
      </c>
      <c r="O753" s="112" t="s">
        <v>8</v>
      </c>
      <c r="P753" s="112" t="s">
        <v>8</v>
      </c>
      <c r="Q753" s="152" t="s">
        <v>41</v>
      </c>
      <c r="R753" s="113">
        <f t="shared" si="166"/>
        <v>696000</v>
      </c>
      <c r="S753" s="114">
        <v>696000</v>
      </c>
      <c r="T753" s="153"/>
      <c r="U753" s="153"/>
      <c r="V753" s="118" t="s">
        <v>522</v>
      </c>
      <c r="W753" s="118">
        <v>20</v>
      </c>
      <c r="X753" s="297">
        <v>1824</v>
      </c>
      <c r="Y753" s="297">
        <v>1094</v>
      </c>
      <c r="Z753" s="298">
        <v>730</v>
      </c>
    </row>
    <row r="754" spans="3:26" s="121" customFormat="1" ht="60.75" customHeight="1" x14ac:dyDescent="0.25">
      <c r="C754" s="121">
        <v>1</v>
      </c>
      <c r="D754" s="120" t="s">
        <v>182</v>
      </c>
      <c r="E754" s="63">
        <f t="shared" si="167"/>
        <v>690</v>
      </c>
      <c r="F754" s="109">
        <v>563</v>
      </c>
      <c r="G754" s="110">
        <v>158251</v>
      </c>
      <c r="H754" s="111">
        <v>336</v>
      </c>
      <c r="I754" s="158" t="s">
        <v>1692</v>
      </c>
      <c r="J754" s="158" t="s">
        <v>1606</v>
      </c>
      <c r="K754" s="112" t="s">
        <v>331</v>
      </c>
      <c r="L754" s="112" t="s">
        <v>195</v>
      </c>
      <c r="M754" s="152" t="s">
        <v>535</v>
      </c>
      <c r="N754" s="112" t="s">
        <v>7</v>
      </c>
      <c r="O754" s="112" t="s">
        <v>8</v>
      </c>
      <c r="P754" s="112" t="s">
        <v>8</v>
      </c>
      <c r="Q754" s="152" t="s">
        <v>536</v>
      </c>
      <c r="R754" s="113">
        <f t="shared" si="166"/>
        <v>522000</v>
      </c>
      <c r="S754" s="114">
        <v>522000</v>
      </c>
      <c r="T754" s="153"/>
      <c r="U754" s="153"/>
      <c r="V754" s="118" t="s">
        <v>522</v>
      </c>
      <c r="W754" s="118">
        <v>15</v>
      </c>
      <c r="X754" s="297">
        <v>720</v>
      </c>
      <c r="Y754" s="297">
        <v>432</v>
      </c>
      <c r="Z754" s="298">
        <v>288</v>
      </c>
    </row>
    <row r="755" spans="3:26" s="121" customFormat="1" ht="60.75" customHeight="1" x14ac:dyDescent="0.25">
      <c r="C755" s="121">
        <v>1</v>
      </c>
      <c r="D755" s="120" t="s">
        <v>182</v>
      </c>
      <c r="E755" s="63">
        <f t="shared" si="167"/>
        <v>691</v>
      </c>
      <c r="F755" s="109">
        <v>564</v>
      </c>
      <c r="G755" s="110">
        <v>158802</v>
      </c>
      <c r="H755" s="111">
        <v>337</v>
      </c>
      <c r="I755" s="158" t="s">
        <v>1660</v>
      </c>
      <c r="J755" s="158" t="s">
        <v>1606</v>
      </c>
      <c r="K755" s="112" t="s">
        <v>331</v>
      </c>
      <c r="L755" s="112" t="s">
        <v>195</v>
      </c>
      <c r="M755" s="152" t="s">
        <v>537</v>
      </c>
      <c r="N755" s="112" t="s">
        <v>7</v>
      </c>
      <c r="O755" s="112" t="s">
        <v>8</v>
      </c>
      <c r="P755" s="112" t="s">
        <v>8</v>
      </c>
      <c r="Q755" s="152" t="s">
        <v>538</v>
      </c>
      <c r="R755" s="113">
        <f t="shared" si="166"/>
        <v>174000</v>
      </c>
      <c r="S755" s="114">
        <v>174000</v>
      </c>
      <c r="T755" s="153"/>
      <c r="U755" s="153"/>
      <c r="V755" s="118" t="s">
        <v>522</v>
      </c>
      <c r="W755" s="118">
        <v>5</v>
      </c>
      <c r="X755" s="297">
        <v>372</v>
      </c>
      <c r="Y755" s="297">
        <v>223</v>
      </c>
      <c r="Z755" s="298">
        <v>149</v>
      </c>
    </row>
    <row r="756" spans="3:26" s="121" customFormat="1" ht="60.75" customHeight="1" x14ac:dyDescent="0.25">
      <c r="C756" s="121">
        <v>1</v>
      </c>
      <c r="D756" s="120" t="s">
        <v>182</v>
      </c>
      <c r="E756" s="63">
        <f t="shared" si="167"/>
        <v>692</v>
      </c>
      <c r="F756" s="109">
        <v>565</v>
      </c>
      <c r="G756" s="110">
        <v>157269</v>
      </c>
      <c r="H756" s="111">
        <v>285</v>
      </c>
      <c r="I756" s="158" t="s">
        <v>1699</v>
      </c>
      <c r="J756" s="158" t="s">
        <v>1606</v>
      </c>
      <c r="K756" s="112" t="s">
        <v>331</v>
      </c>
      <c r="L756" s="112" t="s">
        <v>195</v>
      </c>
      <c r="M756" s="152" t="s">
        <v>539</v>
      </c>
      <c r="N756" s="112" t="s">
        <v>7</v>
      </c>
      <c r="O756" s="112" t="s">
        <v>8</v>
      </c>
      <c r="P756" s="112" t="s">
        <v>8</v>
      </c>
      <c r="Q756" s="152" t="s">
        <v>43</v>
      </c>
      <c r="R756" s="113">
        <f t="shared" si="166"/>
        <v>208800</v>
      </c>
      <c r="S756" s="114">
        <v>208800</v>
      </c>
      <c r="T756" s="153"/>
      <c r="U756" s="153"/>
      <c r="V756" s="118" t="s">
        <v>522</v>
      </c>
      <c r="W756" s="118">
        <v>6</v>
      </c>
      <c r="X756" s="297">
        <v>258</v>
      </c>
      <c r="Y756" s="297">
        <v>154</v>
      </c>
      <c r="Z756" s="298">
        <v>104</v>
      </c>
    </row>
    <row r="757" spans="3:26" s="121" customFormat="1" ht="60.75" customHeight="1" x14ac:dyDescent="0.25">
      <c r="C757" s="121">
        <v>1</v>
      </c>
      <c r="D757" s="120" t="s">
        <v>182</v>
      </c>
      <c r="E757" s="63">
        <f t="shared" si="167"/>
        <v>693</v>
      </c>
      <c r="F757" s="109">
        <v>566</v>
      </c>
      <c r="G757" s="110">
        <v>157286</v>
      </c>
      <c r="H757" s="111">
        <v>287</v>
      </c>
      <c r="I757" s="158" t="s">
        <v>1700</v>
      </c>
      <c r="J757" s="158" t="s">
        <v>1606</v>
      </c>
      <c r="K757" s="112" t="s">
        <v>331</v>
      </c>
      <c r="L757" s="112" t="s">
        <v>195</v>
      </c>
      <c r="M757" s="152" t="s">
        <v>540</v>
      </c>
      <c r="N757" s="112" t="s">
        <v>13</v>
      </c>
      <c r="O757" s="112" t="s">
        <v>8</v>
      </c>
      <c r="P757" s="112" t="s">
        <v>8</v>
      </c>
      <c r="Q757" s="152" t="s">
        <v>243</v>
      </c>
      <c r="R757" s="113">
        <f t="shared" si="166"/>
        <v>139200</v>
      </c>
      <c r="S757" s="114">
        <v>139200</v>
      </c>
      <c r="T757" s="153"/>
      <c r="U757" s="153"/>
      <c r="V757" s="118" t="s">
        <v>522</v>
      </c>
      <c r="W757" s="118">
        <v>4</v>
      </c>
      <c r="X757" s="297">
        <v>145</v>
      </c>
      <c r="Y757" s="297">
        <v>87</v>
      </c>
      <c r="Z757" s="298">
        <v>58</v>
      </c>
    </row>
    <row r="758" spans="3:26" s="121" customFormat="1" ht="60.75" customHeight="1" x14ac:dyDescent="0.25">
      <c r="C758" s="121">
        <v>1</v>
      </c>
      <c r="D758" s="120" t="s">
        <v>182</v>
      </c>
      <c r="E758" s="63">
        <f t="shared" si="167"/>
        <v>694</v>
      </c>
      <c r="F758" s="109">
        <v>567</v>
      </c>
      <c r="G758" s="110">
        <v>157299</v>
      </c>
      <c r="H758" s="111">
        <v>288</v>
      </c>
      <c r="I758" s="158" t="s">
        <v>1627</v>
      </c>
      <c r="J758" s="158" t="s">
        <v>1606</v>
      </c>
      <c r="K758" s="112" t="s">
        <v>331</v>
      </c>
      <c r="L758" s="112" t="s">
        <v>195</v>
      </c>
      <c r="M758" s="152" t="s">
        <v>541</v>
      </c>
      <c r="N758" s="112" t="s">
        <v>7</v>
      </c>
      <c r="O758" s="112" t="s">
        <v>8</v>
      </c>
      <c r="P758" s="112" t="s">
        <v>8</v>
      </c>
      <c r="Q758" s="152" t="s">
        <v>542</v>
      </c>
      <c r="R758" s="113">
        <f t="shared" si="166"/>
        <v>174000</v>
      </c>
      <c r="S758" s="114">
        <v>174000</v>
      </c>
      <c r="T758" s="153"/>
      <c r="U758" s="153"/>
      <c r="V758" s="118" t="s">
        <v>522</v>
      </c>
      <c r="W758" s="118">
        <v>5</v>
      </c>
      <c r="X758" s="297">
        <v>18</v>
      </c>
      <c r="Y758" s="297">
        <v>10</v>
      </c>
      <c r="Z758" s="298">
        <v>8</v>
      </c>
    </row>
    <row r="759" spans="3:26" s="121" customFormat="1" ht="60.75" customHeight="1" x14ac:dyDescent="0.25">
      <c r="C759" s="121">
        <v>1</v>
      </c>
      <c r="D759" s="120" t="s">
        <v>182</v>
      </c>
      <c r="E759" s="63">
        <f t="shared" si="167"/>
        <v>695</v>
      </c>
      <c r="F759" s="109">
        <v>568</v>
      </c>
      <c r="G759" s="110">
        <v>157324</v>
      </c>
      <c r="H759" s="111">
        <v>289</v>
      </c>
      <c r="I759" s="158" t="s">
        <v>1630</v>
      </c>
      <c r="J759" s="158" t="s">
        <v>1606</v>
      </c>
      <c r="K759" s="112" t="s">
        <v>331</v>
      </c>
      <c r="L759" s="112" t="s">
        <v>195</v>
      </c>
      <c r="M759" s="152" t="s">
        <v>543</v>
      </c>
      <c r="N759" s="112" t="s">
        <v>7</v>
      </c>
      <c r="O759" s="112" t="s">
        <v>8</v>
      </c>
      <c r="P759" s="112" t="s">
        <v>8</v>
      </c>
      <c r="Q759" s="152" t="s">
        <v>544</v>
      </c>
      <c r="R759" s="113">
        <f t="shared" si="166"/>
        <v>348000</v>
      </c>
      <c r="S759" s="114">
        <v>348000</v>
      </c>
      <c r="T759" s="153"/>
      <c r="U759" s="153"/>
      <c r="V759" s="118" t="s">
        <v>522</v>
      </c>
      <c r="W759" s="118">
        <v>10</v>
      </c>
      <c r="X759" s="297">
        <v>54</v>
      </c>
      <c r="Y759" s="297">
        <v>32</v>
      </c>
      <c r="Z759" s="298">
        <v>22</v>
      </c>
    </row>
    <row r="760" spans="3:26" s="121" customFormat="1" ht="60.75" customHeight="1" x14ac:dyDescent="0.25">
      <c r="C760" s="121">
        <v>1</v>
      </c>
      <c r="D760" s="120" t="s">
        <v>182</v>
      </c>
      <c r="E760" s="63">
        <f t="shared" si="167"/>
        <v>696</v>
      </c>
      <c r="F760" s="109">
        <v>569</v>
      </c>
      <c r="G760" s="110">
        <v>157333</v>
      </c>
      <c r="H760" s="111">
        <v>290</v>
      </c>
      <c r="I760" s="158" t="s">
        <v>1631</v>
      </c>
      <c r="J760" s="158" t="s">
        <v>1606</v>
      </c>
      <c r="K760" s="112" t="s">
        <v>331</v>
      </c>
      <c r="L760" s="112" t="s">
        <v>195</v>
      </c>
      <c r="M760" s="152" t="s">
        <v>545</v>
      </c>
      <c r="N760" s="112" t="s">
        <v>7</v>
      </c>
      <c r="O760" s="112" t="s">
        <v>11</v>
      </c>
      <c r="P760" s="112" t="s">
        <v>8</v>
      </c>
      <c r="Q760" s="152" t="s">
        <v>12</v>
      </c>
      <c r="R760" s="113">
        <f t="shared" si="166"/>
        <v>139200</v>
      </c>
      <c r="S760" s="114">
        <v>139200</v>
      </c>
      <c r="T760" s="153"/>
      <c r="U760" s="153"/>
      <c r="V760" s="118" t="s">
        <v>522</v>
      </c>
      <c r="W760" s="118">
        <v>4</v>
      </c>
      <c r="X760" s="297">
        <v>144</v>
      </c>
      <c r="Y760" s="297">
        <v>86</v>
      </c>
      <c r="Z760" s="298">
        <v>58</v>
      </c>
    </row>
    <row r="761" spans="3:26" s="121" customFormat="1" ht="60.75" customHeight="1" x14ac:dyDescent="0.25">
      <c r="C761" s="121">
        <v>1</v>
      </c>
      <c r="D761" s="120" t="s">
        <v>182</v>
      </c>
      <c r="E761" s="63">
        <f t="shared" si="167"/>
        <v>697</v>
      </c>
      <c r="F761" s="109">
        <v>570</v>
      </c>
      <c r="G761" s="110">
        <v>158806</v>
      </c>
      <c r="H761" s="111">
        <v>338</v>
      </c>
      <c r="I761" s="158" t="s">
        <v>1661</v>
      </c>
      <c r="J761" s="158" t="s">
        <v>1606</v>
      </c>
      <c r="K761" s="112" t="s">
        <v>331</v>
      </c>
      <c r="L761" s="112" t="s">
        <v>195</v>
      </c>
      <c r="M761" s="152" t="s">
        <v>546</v>
      </c>
      <c r="N761" s="112" t="s">
        <v>7</v>
      </c>
      <c r="O761" s="112" t="s">
        <v>8</v>
      </c>
      <c r="P761" s="112" t="s">
        <v>8</v>
      </c>
      <c r="Q761" s="152" t="s">
        <v>202</v>
      </c>
      <c r="R761" s="113">
        <f t="shared" si="166"/>
        <v>382800</v>
      </c>
      <c r="S761" s="114">
        <v>382800</v>
      </c>
      <c r="T761" s="153"/>
      <c r="U761" s="153"/>
      <c r="V761" s="118" t="s">
        <v>522</v>
      </c>
      <c r="W761" s="118">
        <v>11</v>
      </c>
      <c r="X761" s="297">
        <v>270</v>
      </c>
      <c r="Y761" s="297">
        <v>162</v>
      </c>
      <c r="Z761" s="298">
        <v>108</v>
      </c>
    </row>
    <row r="762" spans="3:26" s="121" customFormat="1" ht="60.75" customHeight="1" x14ac:dyDescent="0.25">
      <c r="C762" s="121">
        <v>1</v>
      </c>
      <c r="D762" s="120" t="s">
        <v>182</v>
      </c>
      <c r="E762" s="63">
        <f t="shared" si="167"/>
        <v>698</v>
      </c>
      <c r="F762" s="109">
        <v>571</v>
      </c>
      <c r="G762" s="110">
        <v>158808</v>
      </c>
      <c r="H762" s="111">
        <v>339</v>
      </c>
      <c r="I762" s="158" t="s">
        <v>1662</v>
      </c>
      <c r="J762" s="158" t="s">
        <v>1606</v>
      </c>
      <c r="K762" s="112" t="s">
        <v>331</v>
      </c>
      <c r="L762" s="112" t="s">
        <v>195</v>
      </c>
      <c r="M762" s="152" t="s">
        <v>547</v>
      </c>
      <c r="N762" s="112" t="s">
        <v>7</v>
      </c>
      <c r="O762" s="112" t="s">
        <v>8</v>
      </c>
      <c r="P762" s="112" t="s">
        <v>8</v>
      </c>
      <c r="Q762" s="152" t="s">
        <v>98</v>
      </c>
      <c r="R762" s="113">
        <f t="shared" si="166"/>
        <v>348000</v>
      </c>
      <c r="S762" s="114">
        <v>348000</v>
      </c>
      <c r="T762" s="153"/>
      <c r="U762" s="153"/>
      <c r="V762" s="118" t="s">
        <v>522</v>
      </c>
      <c r="W762" s="118">
        <v>10</v>
      </c>
      <c r="X762" s="297">
        <v>336</v>
      </c>
      <c r="Y762" s="297">
        <v>202</v>
      </c>
      <c r="Z762" s="298">
        <v>134</v>
      </c>
    </row>
    <row r="763" spans="3:26" s="121" customFormat="1" ht="60.75" customHeight="1" x14ac:dyDescent="0.25">
      <c r="C763" s="121">
        <v>1</v>
      </c>
      <c r="D763" s="120" t="s">
        <v>182</v>
      </c>
      <c r="E763" s="63">
        <f t="shared" si="167"/>
        <v>699</v>
      </c>
      <c r="F763" s="109">
        <v>572</v>
      </c>
      <c r="G763" s="110">
        <v>158814</v>
      </c>
      <c r="H763" s="111">
        <v>340</v>
      </c>
      <c r="I763" s="158" t="s">
        <v>1663</v>
      </c>
      <c r="J763" s="158" t="s">
        <v>1606</v>
      </c>
      <c r="K763" s="112" t="s">
        <v>331</v>
      </c>
      <c r="L763" s="112" t="s">
        <v>195</v>
      </c>
      <c r="M763" s="152" t="s">
        <v>548</v>
      </c>
      <c r="N763" s="112" t="s">
        <v>7</v>
      </c>
      <c r="O763" s="112" t="s">
        <v>8</v>
      </c>
      <c r="P763" s="112" t="s">
        <v>8</v>
      </c>
      <c r="Q763" s="152" t="s">
        <v>327</v>
      </c>
      <c r="R763" s="113">
        <f t="shared" si="166"/>
        <v>870000</v>
      </c>
      <c r="S763" s="114">
        <v>870000</v>
      </c>
      <c r="T763" s="153"/>
      <c r="U763" s="153"/>
      <c r="V763" s="118" t="s">
        <v>522</v>
      </c>
      <c r="W763" s="118">
        <v>25</v>
      </c>
      <c r="X763" s="297">
        <v>1104</v>
      </c>
      <c r="Y763" s="297">
        <v>663</v>
      </c>
      <c r="Z763" s="298">
        <v>441</v>
      </c>
    </row>
    <row r="764" spans="3:26" s="121" customFormat="1" ht="60.75" customHeight="1" x14ac:dyDescent="0.25">
      <c r="C764" s="121">
        <v>1</v>
      </c>
      <c r="D764" s="120" t="s">
        <v>182</v>
      </c>
      <c r="E764" s="63">
        <f t="shared" si="167"/>
        <v>700</v>
      </c>
      <c r="F764" s="109">
        <v>573</v>
      </c>
      <c r="G764" s="110">
        <v>158822</v>
      </c>
      <c r="H764" s="111">
        <v>341</v>
      </c>
      <c r="I764" s="158" t="s">
        <v>1664</v>
      </c>
      <c r="J764" s="158" t="s">
        <v>1606</v>
      </c>
      <c r="K764" s="112" t="s">
        <v>331</v>
      </c>
      <c r="L764" s="112" t="s">
        <v>195</v>
      </c>
      <c r="M764" s="152" t="s">
        <v>549</v>
      </c>
      <c r="N764" s="112" t="s">
        <v>13</v>
      </c>
      <c r="O764" s="112" t="s">
        <v>11</v>
      </c>
      <c r="P764" s="112" t="s">
        <v>8</v>
      </c>
      <c r="Q764" s="152" t="s">
        <v>14</v>
      </c>
      <c r="R764" s="113">
        <f t="shared" si="166"/>
        <v>313200</v>
      </c>
      <c r="S764" s="114">
        <v>313200</v>
      </c>
      <c r="T764" s="153"/>
      <c r="U764" s="153"/>
      <c r="V764" s="118" t="s">
        <v>522</v>
      </c>
      <c r="W764" s="118">
        <v>9</v>
      </c>
      <c r="X764" s="297">
        <v>5694</v>
      </c>
      <c r="Y764" s="297">
        <v>3416</v>
      </c>
      <c r="Z764" s="298">
        <v>2278</v>
      </c>
    </row>
    <row r="765" spans="3:26" s="121" customFormat="1" ht="60.75" customHeight="1" x14ac:dyDescent="0.25">
      <c r="C765" s="121">
        <v>1</v>
      </c>
      <c r="D765" s="120" t="s">
        <v>182</v>
      </c>
      <c r="E765" s="63">
        <f t="shared" si="167"/>
        <v>701</v>
      </c>
      <c r="F765" s="109">
        <v>574</v>
      </c>
      <c r="G765" s="110">
        <v>158830</v>
      </c>
      <c r="H765" s="111">
        <v>342</v>
      </c>
      <c r="I765" s="158" t="s">
        <v>1665</v>
      </c>
      <c r="J765" s="158" t="s">
        <v>1606</v>
      </c>
      <c r="K765" s="112" t="s">
        <v>331</v>
      </c>
      <c r="L765" s="112" t="s">
        <v>195</v>
      </c>
      <c r="M765" s="152" t="s">
        <v>550</v>
      </c>
      <c r="N765" s="112" t="s">
        <v>52</v>
      </c>
      <c r="O765" s="112" t="s">
        <v>8</v>
      </c>
      <c r="P765" s="112" t="s">
        <v>8</v>
      </c>
      <c r="Q765" s="152" t="s">
        <v>16</v>
      </c>
      <c r="R765" s="113">
        <f t="shared" si="166"/>
        <v>313200</v>
      </c>
      <c r="S765" s="114">
        <v>313200</v>
      </c>
      <c r="T765" s="153"/>
      <c r="U765" s="153"/>
      <c r="V765" s="118" t="s">
        <v>522</v>
      </c>
      <c r="W765" s="118">
        <v>9</v>
      </c>
      <c r="X765" s="297">
        <v>918</v>
      </c>
      <c r="Y765" s="297">
        <v>550</v>
      </c>
      <c r="Z765" s="298">
        <v>368</v>
      </c>
    </row>
    <row r="766" spans="3:26" s="121" customFormat="1" ht="60.75" customHeight="1" x14ac:dyDescent="0.25">
      <c r="C766" s="121">
        <v>1</v>
      </c>
      <c r="D766" s="120" t="s">
        <v>182</v>
      </c>
      <c r="E766" s="63">
        <f t="shared" si="167"/>
        <v>702</v>
      </c>
      <c r="F766" s="109">
        <v>575</v>
      </c>
      <c r="G766" s="110">
        <v>157391</v>
      </c>
      <c r="H766" s="111">
        <v>297</v>
      </c>
      <c r="I766" s="158" t="s">
        <v>1638</v>
      </c>
      <c r="J766" s="158" t="s">
        <v>1606</v>
      </c>
      <c r="K766" s="112" t="s">
        <v>331</v>
      </c>
      <c r="L766" s="112" t="s">
        <v>195</v>
      </c>
      <c r="M766" s="152" t="s">
        <v>551</v>
      </c>
      <c r="N766" s="112" t="s">
        <v>18</v>
      </c>
      <c r="O766" s="112" t="s">
        <v>8</v>
      </c>
      <c r="P766" s="112" t="s">
        <v>8</v>
      </c>
      <c r="Q766" s="152" t="s">
        <v>244</v>
      </c>
      <c r="R766" s="113">
        <f t="shared" si="166"/>
        <v>139200</v>
      </c>
      <c r="S766" s="114">
        <v>139200</v>
      </c>
      <c r="T766" s="153"/>
      <c r="U766" s="153"/>
      <c r="V766" s="118" t="s">
        <v>522</v>
      </c>
      <c r="W766" s="118">
        <v>4</v>
      </c>
      <c r="X766" s="297">
        <v>234</v>
      </c>
      <c r="Y766" s="297">
        <v>140</v>
      </c>
      <c r="Z766" s="298">
        <v>94</v>
      </c>
    </row>
    <row r="767" spans="3:26" s="121" customFormat="1" ht="60.75" customHeight="1" x14ac:dyDescent="0.25">
      <c r="C767" s="121">
        <v>1</v>
      </c>
      <c r="D767" s="120" t="s">
        <v>182</v>
      </c>
      <c r="E767" s="63">
        <f t="shared" si="167"/>
        <v>703</v>
      </c>
      <c r="F767" s="109">
        <v>576</v>
      </c>
      <c r="G767" s="110">
        <v>158840</v>
      </c>
      <c r="H767" s="111">
        <v>343</v>
      </c>
      <c r="I767" s="158" t="s">
        <v>1666</v>
      </c>
      <c r="J767" s="158" t="s">
        <v>1606</v>
      </c>
      <c r="K767" s="112" t="s">
        <v>331</v>
      </c>
      <c r="L767" s="112" t="s">
        <v>195</v>
      </c>
      <c r="M767" s="152" t="s">
        <v>552</v>
      </c>
      <c r="N767" s="112" t="s">
        <v>52</v>
      </c>
      <c r="O767" s="112" t="s">
        <v>8</v>
      </c>
      <c r="P767" s="112" t="s">
        <v>8</v>
      </c>
      <c r="Q767" s="152" t="s">
        <v>64</v>
      </c>
      <c r="R767" s="113">
        <f t="shared" si="166"/>
        <v>313200</v>
      </c>
      <c r="S767" s="114">
        <v>313200</v>
      </c>
      <c r="T767" s="153"/>
      <c r="U767" s="153"/>
      <c r="V767" s="118" t="s">
        <v>522</v>
      </c>
      <c r="W767" s="118">
        <v>9</v>
      </c>
      <c r="X767" s="297">
        <v>714</v>
      </c>
      <c r="Y767" s="297">
        <v>428</v>
      </c>
      <c r="Z767" s="298">
        <v>286</v>
      </c>
    </row>
    <row r="768" spans="3:26" s="121" customFormat="1" ht="60.75" customHeight="1" x14ac:dyDescent="0.25">
      <c r="C768" s="121">
        <v>1</v>
      </c>
      <c r="D768" s="120" t="s">
        <v>182</v>
      </c>
      <c r="E768" s="63">
        <f t="shared" si="167"/>
        <v>704</v>
      </c>
      <c r="F768" s="109">
        <v>577</v>
      </c>
      <c r="G768" s="110">
        <v>157335</v>
      </c>
      <c r="H768" s="111">
        <v>291</v>
      </c>
      <c r="I768" s="158" t="s">
        <v>1632</v>
      </c>
      <c r="J768" s="158" t="s">
        <v>1606</v>
      </c>
      <c r="K768" s="112" t="s">
        <v>331</v>
      </c>
      <c r="L768" s="112" t="s">
        <v>195</v>
      </c>
      <c r="M768" s="152" t="s">
        <v>553</v>
      </c>
      <c r="N768" s="112" t="s">
        <v>18</v>
      </c>
      <c r="O768" s="112" t="s">
        <v>8</v>
      </c>
      <c r="P768" s="112" t="s">
        <v>8</v>
      </c>
      <c r="Q768" s="152" t="s">
        <v>67</v>
      </c>
      <c r="R768" s="113">
        <f t="shared" si="166"/>
        <v>278400</v>
      </c>
      <c r="S768" s="114">
        <v>278400</v>
      </c>
      <c r="T768" s="153"/>
      <c r="U768" s="153"/>
      <c r="V768" s="118" t="s">
        <v>522</v>
      </c>
      <c r="W768" s="118">
        <v>8</v>
      </c>
      <c r="X768" s="297">
        <v>192</v>
      </c>
      <c r="Y768" s="297">
        <v>115</v>
      </c>
      <c r="Z768" s="298">
        <v>77</v>
      </c>
    </row>
    <row r="769" spans="3:26" s="121" customFormat="1" ht="60.75" customHeight="1" x14ac:dyDescent="0.25">
      <c r="C769" s="121">
        <v>1</v>
      </c>
      <c r="D769" s="120" t="s">
        <v>182</v>
      </c>
      <c r="E769" s="63">
        <f t="shared" si="167"/>
        <v>705</v>
      </c>
      <c r="F769" s="109">
        <v>578</v>
      </c>
      <c r="G769" s="110">
        <v>157364</v>
      </c>
      <c r="H769" s="111">
        <v>293</v>
      </c>
      <c r="I769" s="158" t="s">
        <v>1634</v>
      </c>
      <c r="J769" s="158" t="s">
        <v>1606</v>
      </c>
      <c r="K769" s="112" t="s">
        <v>331</v>
      </c>
      <c r="L769" s="112" t="s">
        <v>195</v>
      </c>
      <c r="M769" s="152" t="s">
        <v>554</v>
      </c>
      <c r="N769" s="112" t="s">
        <v>52</v>
      </c>
      <c r="O769" s="112" t="s">
        <v>11</v>
      </c>
      <c r="P769" s="112" t="s">
        <v>8</v>
      </c>
      <c r="Q769" s="152" t="s">
        <v>265</v>
      </c>
      <c r="R769" s="113">
        <f t="shared" si="166"/>
        <v>696000</v>
      </c>
      <c r="S769" s="114">
        <v>696000</v>
      </c>
      <c r="T769" s="153"/>
      <c r="U769" s="153"/>
      <c r="V769" s="118" t="s">
        <v>522</v>
      </c>
      <c r="W769" s="118">
        <v>20</v>
      </c>
      <c r="X769" s="297">
        <v>624</v>
      </c>
      <c r="Y769" s="297">
        <v>374</v>
      </c>
      <c r="Z769" s="298">
        <v>250</v>
      </c>
    </row>
    <row r="770" spans="3:26" s="121" customFormat="1" ht="60.75" customHeight="1" x14ac:dyDescent="0.25">
      <c r="C770" s="121">
        <v>1</v>
      </c>
      <c r="D770" s="120" t="s">
        <v>182</v>
      </c>
      <c r="E770" s="63">
        <f t="shared" si="167"/>
        <v>706</v>
      </c>
      <c r="F770" s="109">
        <v>579</v>
      </c>
      <c r="G770" s="110">
        <v>158844</v>
      </c>
      <c r="H770" s="111">
        <v>344</v>
      </c>
      <c r="I770" s="158" t="s">
        <v>1667</v>
      </c>
      <c r="J770" s="158" t="s">
        <v>1606</v>
      </c>
      <c r="K770" s="112" t="s">
        <v>331</v>
      </c>
      <c r="L770" s="112" t="s">
        <v>195</v>
      </c>
      <c r="M770" s="152" t="s">
        <v>555</v>
      </c>
      <c r="N770" s="112" t="s">
        <v>7</v>
      </c>
      <c r="O770" s="112" t="s">
        <v>8</v>
      </c>
      <c r="P770" s="112" t="s">
        <v>8</v>
      </c>
      <c r="Q770" s="152" t="s">
        <v>68</v>
      </c>
      <c r="R770" s="113">
        <f t="shared" si="166"/>
        <v>243600</v>
      </c>
      <c r="S770" s="114">
        <v>243600</v>
      </c>
      <c r="T770" s="153"/>
      <c r="U770" s="153"/>
      <c r="V770" s="118" t="s">
        <v>522</v>
      </c>
      <c r="W770" s="118">
        <v>7</v>
      </c>
      <c r="X770" s="297">
        <v>174</v>
      </c>
      <c r="Y770" s="297">
        <v>104</v>
      </c>
      <c r="Z770" s="298">
        <v>70</v>
      </c>
    </row>
    <row r="771" spans="3:26" s="121" customFormat="1" ht="60.75" customHeight="1" x14ac:dyDescent="0.25">
      <c r="C771" s="121">
        <v>1</v>
      </c>
      <c r="D771" s="120" t="s">
        <v>182</v>
      </c>
      <c r="E771" s="63">
        <f t="shared" si="167"/>
        <v>707</v>
      </c>
      <c r="F771" s="109">
        <v>580</v>
      </c>
      <c r="G771" s="110">
        <v>157374</v>
      </c>
      <c r="H771" s="111">
        <v>294</v>
      </c>
      <c r="I771" s="158" t="s">
        <v>1635</v>
      </c>
      <c r="J771" s="158" t="s">
        <v>1606</v>
      </c>
      <c r="K771" s="112" t="s">
        <v>331</v>
      </c>
      <c r="L771" s="112" t="s">
        <v>195</v>
      </c>
      <c r="M771" s="152" t="s">
        <v>556</v>
      </c>
      <c r="N771" s="112" t="s">
        <v>7</v>
      </c>
      <c r="O771" s="112" t="s">
        <v>8</v>
      </c>
      <c r="P771" s="112" t="s">
        <v>8</v>
      </c>
      <c r="Q771" s="152" t="s">
        <v>557</v>
      </c>
      <c r="R771" s="113">
        <f t="shared" si="166"/>
        <v>174000</v>
      </c>
      <c r="S771" s="114">
        <v>174000</v>
      </c>
      <c r="T771" s="153"/>
      <c r="U771" s="153"/>
      <c r="V771" s="118" t="s">
        <v>522</v>
      </c>
      <c r="W771" s="118">
        <v>5</v>
      </c>
      <c r="X771" s="297">
        <v>102</v>
      </c>
      <c r="Y771" s="297">
        <v>61</v>
      </c>
      <c r="Z771" s="298">
        <v>41</v>
      </c>
    </row>
    <row r="772" spans="3:26" s="121" customFormat="1" ht="60.75" customHeight="1" x14ac:dyDescent="0.25">
      <c r="C772" s="121">
        <v>1</v>
      </c>
      <c r="D772" s="120" t="s">
        <v>182</v>
      </c>
      <c r="E772" s="63">
        <f t="shared" si="167"/>
        <v>708</v>
      </c>
      <c r="F772" s="109">
        <v>581</v>
      </c>
      <c r="G772" s="110">
        <v>158854</v>
      </c>
      <c r="H772" s="111">
        <v>346</v>
      </c>
      <c r="I772" s="158" t="s">
        <v>1668</v>
      </c>
      <c r="J772" s="158" t="s">
        <v>1606</v>
      </c>
      <c r="K772" s="112" t="s">
        <v>331</v>
      </c>
      <c r="L772" s="112" t="s">
        <v>195</v>
      </c>
      <c r="M772" s="152" t="s">
        <v>558</v>
      </c>
      <c r="N772" s="112" t="s">
        <v>7</v>
      </c>
      <c r="O772" s="112" t="s">
        <v>8</v>
      </c>
      <c r="P772" s="112" t="s">
        <v>8</v>
      </c>
      <c r="Q772" s="152" t="s">
        <v>69</v>
      </c>
      <c r="R772" s="113">
        <f t="shared" si="166"/>
        <v>104400</v>
      </c>
      <c r="S772" s="114">
        <v>104400</v>
      </c>
      <c r="T772" s="153"/>
      <c r="U772" s="153"/>
      <c r="V772" s="118" t="s">
        <v>522</v>
      </c>
      <c r="W772" s="118">
        <v>3</v>
      </c>
      <c r="X772" s="297">
        <v>354</v>
      </c>
      <c r="Y772" s="297">
        <v>212</v>
      </c>
      <c r="Z772" s="298">
        <v>142</v>
      </c>
    </row>
    <row r="773" spans="3:26" s="121" customFormat="1" ht="60.75" customHeight="1" x14ac:dyDescent="0.25">
      <c r="C773" s="121">
        <v>1</v>
      </c>
      <c r="D773" s="120" t="s">
        <v>182</v>
      </c>
      <c r="E773" s="63">
        <f t="shared" si="167"/>
        <v>709</v>
      </c>
      <c r="F773" s="109">
        <v>582</v>
      </c>
      <c r="G773" s="110">
        <v>158857</v>
      </c>
      <c r="H773" s="111">
        <v>348</v>
      </c>
      <c r="I773" s="158" t="s">
        <v>1669</v>
      </c>
      <c r="J773" s="158" t="s">
        <v>1606</v>
      </c>
      <c r="K773" s="112" t="s">
        <v>331</v>
      </c>
      <c r="L773" s="112" t="s">
        <v>195</v>
      </c>
      <c r="M773" s="152" t="s">
        <v>559</v>
      </c>
      <c r="N773" s="112" t="s">
        <v>18</v>
      </c>
      <c r="O773" s="112" t="s">
        <v>8</v>
      </c>
      <c r="P773" s="112" t="s">
        <v>8</v>
      </c>
      <c r="Q773" s="152" t="s">
        <v>560</v>
      </c>
      <c r="R773" s="113">
        <f t="shared" si="166"/>
        <v>139200</v>
      </c>
      <c r="S773" s="114">
        <v>139200</v>
      </c>
      <c r="T773" s="153"/>
      <c r="U773" s="153"/>
      <c r="V773" s="118" t="s">
        <v>522</v>
      </c>
      <c r="W773" s="118">
        <v>4</v>
      </c>
      <c r="X773" s="297">
        <v>900</v>
      </c>
      <c r="Y773" s="297">
        <v>540</v>
      </c>
      <c r="Z773" s="298">
        <v>360</v>
      </c>
    </row>
    <row r="774" spans="3:26" s="121" customFormat="1" ht="60.75" customHeight="1" x14ac:dyDescent="0.25">
      <c r="C774" s="121">
        <v>1</v>
      </c>
      <c r="D774" s="120" t="s">
        <v>182</v>
      </c>
      <c r="E774" s="63">
        <f t="shared" si="167"/>
        <v>710</v>
      </c>
      <c r="F774" s="109">
        <v>583</v>
      </c>
      <c r="G774" s="110">
        <v>157400</v>
      </c>
      <c r="H774" s="111">
        <v>298</v>
      </c>
      <c r="I774" s="158" t="s">
        <v>1641</v>
      </c>
      <c r="J774" s="158" t="s">
        <v>1606</v>
      </c>
      <c r="K774" s="112" t="s">
        <v>331</v>
      </c>
      <c r="L774" s="112" t="s">
        <v>195</v>
      </c>
      <c r="M774" s="152" t="s">
        <v>561</v>
      </c>
      <c r="N774" s="112" t="s">
        <v>7</v>
      </c>
      <c r="O774" s="112" t="s">
        <v>8</v>
      </c>
      <c r="P774" s="112" t="s">
        <v>8</v>
      </c>
      <c r="Q774" s="152" t="s">
        <v>72</v>
      </c>
      <c r="R774" s="113">
        <f t="shared" si="166"/>
        <v>174000</v>
      </c>
      <c r="S774" s="114">
        <v>174000</v>
      </c>
      <c r="T774" s="153"/>
      <c r="U774" s="153"/>
      <c r="V774" s="118" t="s">
        <v>522</v>
      </c>
      <c r="W774" s="118">
        <v>5</v>
      </c>
      <c r="X774" s="297">
        <v>245</v>
      </c>
      <c r="Y774" s="297">
        <v>147</v>
      </c>
      <c r="Z774" s="298">
        <v>98</v>
      </c>
    </row>
    <row r="775" spans="3:26" s="121" customFormat="1" ht="60.75" customHeight="1" x14ac:dyDescent="0.25">
      <c r="C775" s="121">
        <v>1</v>
      </c>
      <c r="D775" s="120" t="s">
        <v>182</v>
      </c>
      <c r="E775" s="63">
        <f t="shared" si="167"/>
        <v>711</v>
      </c>
      <c r="F775" s="109">
        <v>584</v>
      </c>
      <c r="G775" s="110">
        <v>157412</v>
      </c>
      <c r="H775" s="111">
        <v>301</v>
      </c>
      <c r="I775" s="158" t="s">
        <v>1643</v>
      </c>
      <c r="J775" s="158" t="s">
        <v>1606</v>
      </c>
      <c r="K775" s="112" t="s">
        <v>331</v>
      </c>
      <c r="L775" s="112" t="s">
        <v>195</v>
      </c>
      <c r="M775" s="152" t="s">
        <v>562</v>
      </c>
      <c r="N775" s="112" t="s">
        <v>7</v>
      </c>
      <c r="O775" s="112" t="s">
        <v>8</v>
      </c>
      <c r="P775" s="112" t="s">
        <v>8</v>
      </c>
      <c r="Q775" s="152" t="s">
        <v>563</v>
      </c>
      <c r="R775" s="113">
        <f t="shared" si="166"/>
        <v>174000</v>
      </c>
      <c r="S775" s="114">
        <v>174000</v>
      </c>
      <c r="T775" s="153"/>
      <c r="U775" s="153"/>
      <c r="V775" s="118" t="s">
        <v>522</v>
      </c>
      <c r="W775" s="118">
        <v>5</v>
      </c>
      <c r="X775" s="297">
        <v>168</v>
      </c>
      <c r="Y775" s="297">
        <v>101</v>
      </c>
      <c r="Z775" s="298">
        <v>68</v>
      </c>
    </row>
    <row r="776" spans="3:26" s="121" customFormat="1" ht="60.75" customHeight="1" x14ac:dyDescent="0.25">
      <c r="C776" s="121">
        <v>1</v>
      </c>
      <c r="D776" s="120" t="s">
        <v>182</v>
      </c>
      <c r="E776" s="63">
        <f t="shared" si="167"/>
        <v>712</v>
      </c>
      <c r="F776" s="109">
        <v>585</v>
      </c>
      <c r="G776" s="110">
        <v>158858</v>
      </c>
      <c r="H776" s="111">
        <v>349</v>
      </c>
      <c r="I776" s="158" t="s">
        <v>1673</v>
      </c>
      <c r="J776" s="158" t="s">
        <v>1606</v>
      </c>
      <c r="K776" s="112" t="s">
        <v>331</v>
      </c>
      <c r="L776" s="112" t="s">
        <v>195</v>
      </c>
      <c r="M776" s="152" t="s">
        <v>564</v>
      </c>
      <c r="N776" s="112" t="s">
        <v>7</v>
      </c>
      <c r="O776" s="112" t="s">
        <v>8</v>
      </c>
      <c r="P776" s="112" t="s">
        <v>8</v>
      </c>
      <c r="Q776" s="152" t="s">
        <v>74</v>
      </c>
      <c r="R776" s="113">
        <f t="shared" si="166"/>
        <v>313200</v>
      </c>
      <c r="S776" s="114">
        <v>313200</v>
      </c>
      <c r="T776" s="153"/>
      <c r="U776" s="153"/>
      <c r="V776" s="118" t="s">
        <v>522</v>
      </c>
      <c r="W776" s="118">
        <v>9</v>
      </c>
      <c r="X776" s="297">
        <v>576</v>
      </c>
      <c r="Y776" s="297">
        <v>345</v>
      </c>
      <c r="Z776" s="298">
        <v>231</v>
      </c>
    </row>
    <row r="777" spans="3:26" s="121" customFormat="1" ht="60.75" customHeight="1" x14ac:dyDescent="0.25">
      <c r="C777" s="121">
        <v>1</v>
      </c>
      <c r="D777" s="120" t="s">
        <v>182</v>
      </c>
      <c r="E777" s="63">
        <f t="shared" si="167"/>
        <v>713</v>
      </c>
      <c r="F777" s="109">
        <v>586</v>
      </c>
      <c r="G777" s="110">
        <v>158863</v>
      </c>
      <c r="H777" s="111">
        <v>351</v>
      </c>
      <c r="I777" s="158" t="s">
        <v>1674</v>
      </c>
      <c r="J777" s="158" t="s">
        <v>1606</v>
      </c>
      <c r="K777" s="112" t="s">
        <v>331</v>
      </c>
      <c r="L777" s="112" t="s">
        <v>195</v>
      </c>
      <c r="M777" s="152" t="s">
        <v>565</v>
      </c>
      <c r="N777" s="112" t="s">
        <v>7</v>
      </c>
      <c r="O777" s="112" t="s">
        <v>8</v>
      </c>
      <c r="P777" s="112" t="s">
        <v>8</v>
      </c>
      <c r="Q777" s="152" t="s">
        <v>566</v>
      </c>
      <c r="R777" s="113">
        <f t="shared" si="166"/>
        <v>800400</v>
      </c>
      <c r="S777" s="114">
        <v>800400</v>
      </c>
      <c r="T777" s="153"/>
      <c r="U777" s="153"/>
      <c r="V777" s="118" t="s">
        <v>522</v>
      </c>
      <c r="W777" s="118">
        <v>23</v>
      </c>
      <c r="X777" s="297">
        <v>282</v>
      </c>
      <c r="Y777" s="297">
        <v>169</v>
      </c>
      <c r="Z777" s="298">
        <v>113</v>
      </c>
    </row>
    <row r="778" spans="3:26" s="121" customFormat="1" ht="60.75" customHeight="1" x14ac:dyDescent="0.25">
      <c r="C778" s="121">
        <v>1</v>
      </c>
      <c r="D778" s="120" t="s">
        <v>182</v>
      </c>
      <c r="E778" s="63">
        <f t="shared" si="167"/>
        <v>714</v>
      </c>
      <c r="F778" s="109">
        <v>587</v>
      </c>
      <c r="G778" s="110">
        <v>158866</v>
      </c>
      <c r="H778" s="111">
        <v>352</v>
      </c>
      <c r="I778" s="158" t="s">
        <v>1675</v>
      </c>
      <c r="J778" s="158" t="s">
        <v>1606</v>
      </c>
      <c r="K778" s="112" t="s">
        <v>331</v>
      </c>
      <c r="L778" s="112" t="s">
        <v>195</v>
      </c>
      <c r="M778" s="152" t="s">
        <v>567</v>
      </c>
      <c r="N778" s="112" t="s">
        <v>52</v>
      </c>
      <c r="O778" s="112" t="s">
        <v>8</v>
      </c>
      <c r="P778" s="112" t="s">
        <v>8</v>
      </c>
      <c r="Q778" s="152" t="s">
        <v>205</v>
      </c>
      <c r="R778" s="113">
        <f t="shared" si="166"/>
        <v>313200</v>
      </c>
      <c r="S778" s="114">
        <v>313200</v>
      </c>
      <c r="T778" s="153"/>
      <c r="U778" s="153"/>
      <c r="V778" s="118" t="s">
        <v>522</v>
      </c>
      <c r="W778" s="118">
        <v>9</v>
      </c>
      <c r="X778" s="297">
        <v>715</v>
      </c>
      <c r="Y778" s="297">
        <v>429</v>
      </c>
      <c r="Z778" s="298">
        <v>286</v>
      </c>
    </row>
    <row r="779" spans="3:26" s="121" customFormat="1" ht="60.75" customHeight="1" x14ac:dyDescent="0.25">
      <c r="C779" s="121">
        <v>1</v>
      </c>
      <c r="D779" s="120" t="s">
        <v>182</v>
      </c>
      <c r="E779" s="63">
        <f t="shared" si="167"/>
        <v>715</v>
      </c>
      <c r="F779" s="109">
        <v>588</v>
      </c>
      <c r="G779" s="110">
        <v>157387</v>
      </c>
      <c r="H779" s="111">
        <v>296</v>
      </c>
      <c r="I779" s="158" t="s">
        <v>1637</v>
      </c>
      <c r="J779" s="158" t="s">
        <v>1606</v>
      </c>
      <c r="K779" s="112" t="s">
        <v>331</v>
      </c>
      <c r="L779" s="112" t="s">
        <v>195</v>
      </c>
      <c r="M779" s="152" t="s">
        <v>568</v>
      </c>
      <c r="N779" s="112" t="s">
        <v>7</v>
      </c>
      <c r="O779" s="112" t="s">
        <v>8</v>
      </c>
      <c r="P779" s="112" t="s">
        <v>8</v>
      </c>
      <c r="Q779" s="152" t="s">
        <v>79</v>
      </c>
      <c r="R779" s="113">
        <f t="shared" si="166"/>
        <v>348000</v>
      </c>
      <c r="S779" s="114">
        <v>348000</v>
      </c>
      <c r="T779" s="153"/>
      <c r="U779" s="153"/>
      <c r="V779" s="118" t="s">
        <v>522</v>
      </c>
      <c r="W779" s="118">
        <v>10</v>
      </c>
      <c r="X779" s="297">
        <v>234</v>
      </c>
      <c r="Y779" s="297">
        <v>140</v>
      </c>
      <c r="Z779" s="298">
        <v>94</v>
      </c>
    </row>
    <row r="780" spans="3:26" s="121" customFormat="1" ht="60.75" customHeight="1" x14ac:dyDescent="0.25">
      <c r="C780" s="121">
        <v>1</v>
      </c>
      <c r="D780" s="120" t="s">
        <v>182</v>
      </c>
      <c r="E780" s="63">
        <f t="shared" si="167"/>
        <v>716</v>
      </c>
      <c r="F780" s="109">
        <v>589</v>
      </c>
      <c r="G780" s="110">
        <v>158869</v>
      </c>
      <c r="H780" s="111">
        <v>353</v>
      </c>
      <c r="I780" s="158" t="s">
        <v>1676</v>
      </c>
      <c r="J780" s="158" t="s">
        <v>1606</v>
      </c>
      <c r="K780" s="112" t="s">
        <v>331</v>
      </c>
      <c r="L780" s="112" t="s">
        <v>195</v>
      </c>
      <c r="M780" s="152" t="s">
        <v>569</v>
      </c>
      <c r="N780" s="112" t="s">
        <v>7</v>
      </c>
      <c r="O780" s="112" t="s">
        <v>8</v>
      </c>
      <c r="P780" s="112" t="s">
        <v>8</v>
      </c>
      <c r="Q780" s="152" t="s">
        <v>80</v>
      </c>
      <c r="R780" s="113">
        <f t="shared" si="166"/>
        <v>243600</v>
      </c>
      <c r="S780" s="114">
        <v>243600</v>
      </c>
      <c r="T780" s="153"/>
      <c r="U780" s="153"/>
      <c r="V780" s="118" t="s">
        <v>522</v>
      </c>
      <c r="W780" s="118">
        <v>7</v>
      </c>
      <c r="X780" s="297">
        <v>48</v>
      </c>
      <c r="Y780" s="297">
        <v>29</v>
      </c>
      <c r="Z780" s="298">
        <v>18</v>
      </c>
    </row>
    <row r="781" spans="3:26" s="121" customFormat="1" ht="60.75" customHeight="1" x14ac:dyDescent="0.25">
      <c r="C781" s="121">
        <v>1</v>
      </c>
      <c r="D781" s="120" t="s">
        <v>182</v>
      </c>
      <c r="E781" s="63">
        <f t="shared" si="167"/>
        <v>717</v>
      </c>
      <c r="F781" s="109">
        <v>590</v>
      </c>
      <c r="G781" s="110">
        <v>158872</v>
      </c>
      <c r="H781" s="111">
        <v>354</v>
      </c>
      <c r="I781" s="158" t="s">
        <v>1677</v>
      </c>
      <c r="J781" s="158" t="s">
        <v>1606</v>
      </c>
      <c r="K781" s="112" t="s">
        <v>331</v>
      </c>
      <c r="L781" s="112" t="s">
        <v>195</v>
      </c>
      <c r="M781" s="152" t="s">
        <v>570</v>
      </c>
      <c r="N781" s="112" t="s">
        <v>52</v>
      </c>
      <c r="O781" s="112" t="s">
        <v>8</v>
      </c>
      <c r="P781" s="112" t="s">
        <v>8</v>
      </c>
      <c r="Q781" s="152" t="s">
        <v>207</v>
      </c>
      <c r="R781" s="113">
        <f t="shared" si="166"/>
        <v>208800</v>
      </c>
      <c r="S781" s="114">
        <v>208800</v>
      </c>
      <c r="T781" s="153"/>
      <c r="U781" s="153"/>
      <c r="V781" s="118" t="s">
        <v>522</v>
      </c>
      <c r="W781" s="118">
        <v>6</v>
      </c>
      <c r="X781" s="297">
        <v>948</v>
      </c>
      <c r="Y781" s="297">
        <v>568</v>
      </c>
      <c r="Z781" s="298">
        <v>380</v>
      </c>
    </row>
    <row r="782" spans="3:26" s="121" customFormat="1" ht="60.75" customHeight="1" x14ac:dyDescent="0.25">
      <c r="C782" s="121">
        <v>1</v>
      </c>
      <c r="D782" s="120" t="s">
        <v>182</v>
      </c>
      <c r="E782" s="63">
        <f t="shared" si="167"/>
        <v>718</v>
      </c>
      <c r="F782" s="109">
        <v>591</v>
      </c>
      <c r="G782" s="110">
        <v>157407</v>
      </c>
      <c r="H782" s="111">
        <v>300</v>
      </c>
      <c r="I782" s="158" t="s">
        <v>1642</v>
      </c>
      <c r="J782" s="158" t="s">
        <v>1606</v>
      </c>
      <c r="K782" s="112" t="s">
        <v>331</v>
      </c>
      <c r="L782" s="112" t="s">
        <v>195</v>
      </c>
      <c r="M782" s="152" t="s">
        <v>571</v>
      </c>
      <c r="N782" s="112" t="s">
        <v>7</v>
      </c>
      <c r="O782" s="112" t="s">
        <v>8</v>
      </c>
      <c r="P782" s="112" t="s">
        <v>8</v>
      </c>
      <c r="Q782" s="152" t="s">
        <v>82</v>
      </c>
      <c r="R782" s="113">
        <f t="shared" si="166"/>
        <v>348000</v>
      </c>
      <c r="S782" s="114">
        <v>348000</v>
      </c>
      <c r="T782" s="153"/>
      <c r="U782" s="153"/>
      <c r="V782" s="118" t="s">
        <v>522</v>
      </c>
      <c r="W782" s="118">
        <v>10</v>
      </c>
      <c r="X782" s="297">
        <v>125</v>
      </c>
      <c r="Y782" s="297">
        <v>75</v>
      </c>
      <c r="Z782" s="298">
        <v>50</v>
      </c>
    </row>
    <row r="783" spans="3:26" s="121" customFormat="1" ht="60.75" customHeight="1" x14ac:dyDescent="0.25">
      <c r="C783" s="121">
        <v>1</v>
      </c>
      <c r="D783" s="120" t="s">
        <v>182</v>
      </c>
      <c r="E783" s="63">
        <f t="shared" si="167"/>
        <v>719</v>
      </c>
      <c r="F783" s="109">
        <v>592</v>
      </c>
      <c r="G783" s="110">
        <v>159453</v>
      </c>
      <c r="H783" s="111">
        <v>363</v>
      </c>
      <c r="I783" s="158" t="s">
        <v>1687</v>
      </c>
      <c r="J783" s="158" t="s">
        <v>1606</v>
      </c>
      <c r="K783" s="112" t="s">
        <v>331</v>
      </c>
      <c r="L783" s="112" t="s">
        <v>195</v>
      </c>
      <c r="M783" s="152" t="s">
        <v>572</v>
      </c>
      <c r="N783" s="112" t="s">
        <v>52</v>
      </c>
      <c r="O783" s="112" t="s">
        <v>8</v>
      </c>
      <c r="P783" s="112" t="s">
        <v>8</v>
      </c>
      <c r="Q783" s="152" t="s">
        <v>83</v>
      </c>
      <c r="R783" s="113">
        <f t="shared" si="166"/>
        <v>278400</v>
      </c>
      <c r="S783" s="114">
        <v>278400</v>
      </c>
      <c r="T783" s="153"/>
      <c r="U783" s="153"/>
      <c r="V783" s="118" t="s">
        <v>522</v>
      </c>
      <c r="W783" s="118">
        <v>8</v>
      </c>
      <c r="X783" s="297">
        <v>2070</v>
      </c>
      <c r="Y783" s="297">
        <v>1242</v>
      </c>
      <c r="Z783" s="298">
        <v>828</v>
      </c>
    </row>
    <row r="784" spans="3:26" s="121" customFormat="1" ht="60.75" customHeight="1" x14ac:dyDescent="0.25">
      <c r="C784" s="121">
        <v>1</v>
      </c>
      <c r="D784" s="120" t="s">
        <v>182</v>
      </c>
      <c r="E784" s="63">
        <f t="shared" si="167"/>
        <v>720</v>
      </c>
      <c r="F784" s="109">
        <v>593</v>
      </c>
      <c r="G784" s="110">
        <v>159611</v>
      </c>
      <c r="H784" s="111">
        <v>364</v>
      </c>
      <c r="I784" s="158" t="s">
        <v>1693</v>
      </c>
      <c r="J784" s="158" t="s">
        <v>1606</v>
      </c>
      <c r="K784" s="112" t="s">
        <v>331</v>
      </c>
      <c r="L784" s="112" t="s">
        <v>195</v>
      </c>
      <c r="M784" s="152" t="s">
        <v>573</v>
      </c>
      <c r="N784" s="112" t="s">
        <v>7</v>
      </c>
      <c r="O784" s="112" t="s">
        <v>8</v>
      </c>
      <c r="P784" s="112" t="s">
        <v>8</v>
      </c>
      <c r="Q784" s="152" t="s">
        <v>85</v>
      </c>
      <c r="R784" s="113">
        <f t="shared" si="166"/>
        <v>208800</v>
      </c>
      <c r="S784" s="114">
        <v>208800</v>
      </c>
      <c r="T784" s="153"/>
      <c r="U784" s="153"/>
      <c r="V784" s="118" t="s">
        <v>522</v>
      </c>
      <c r="W784" s="118">
        <v>6</v>
      </c>
      <c r="X784" s="297">
        <v>1500</v>
      </c>
      <c r="Y784" s="297">
        <v>900</v>
      </c>
      <c r="Z784" s="298">
        <v>600</v>
      </c>
    </row>
    <row r="785" spans="3:26" s="121" customFormat="1" ht="60.75" customHeight="1" x14ac:dyDescent="0.25">
      <c r="C785" s="121">
        <v>1</v>
      </c>
      <c r="D785" s="120" t="s">
        <v>182</v>
      </c>
      <c r="E785" s="63">
        <f t="shared" si="167"/>
        <v>721</v>
      </c>
      <c r="F785" s="109">
        <v>594</v>
      </c>
      <c r="G785" s="110">
        <v>159631</v>
      </c>
      <c r="H785" s="111">
        <v>365</v>
      </c>
      <c r="I785" s="158" t="s">
        <v>1694</v>
      </c>
      <c r="J785" s="158" t="s">
        <v>1606</v>
      </c>
      <c r="K785" s="112" t="s">
        <v>331</v>
      </c>
      <c r="L785" s="112" t="s">
        <v>195</v>
      </c>
      <c r="M785" s="152" t="s">
        <v>574</v>
      </c>
      <c r="N785" s="112" t="s">
        <v>7</v>
      </c>
      <c r="O785" s="112" t="s">
        <v>8</v>
      </c>
      <c r="P785" s="112" t="s">
        <v>8</v>
      </c>
      <c r="Q785" s="152" t="s">
        <v>86</v>
      </c>
      <c r="R785" s="113">
        <f t="shared" si="166"/>
        <v>139200</v>
      </c>
      <c r="S785" s="114">
        <v>139200</v>
      </c>
      <c r="T785" s="153"/>
      <c r="U785" s="153"/>
      <c r="V785" s="118" t="s">
        <v>522</v>
      </c>
      <c r="W785" s="118">
        <v>4</v>
      </c>
      <c r="X785" s="297">
        <v>264</v>
      </c>
      <c r="Y785" s="297">
        <v>159</v>
      </c>
      <c r="Z785" s="298">
        <v>105</v>
      </c>
    </row>
    <row r="786" spans="3:26" s="121" customFormat="1" ht="60.75" customHeight="1" x14ac:dyDescent="0.25">
      <c r="C786" s="121">
        <v>1</v>
      </c>
      <c r="D786" s="120" t="s">
        <v>182</v>
      </c>
      <c r="E786" s="63">
        <f t="shared" si="167"/>
        <v>722</v>
      </c>
      <c r="F786" s="109">
        <v>595</v>
      </c>
      <c r="G786" s="110">
        <v>159720</v>
      </c>
      <c r="H786" s="111">
        <v>371</v>
      </c>
      <c r="I786" s="158" t="s">
        <v>1698</v>
      </c>
      <c r="J786" s="158" t="s">
        <v>1606</v>
      </c>
      <c r="K786" s="112" t="s">
        <v>331</v>
      </c>
      <c r="L786" s="112" t="s">
        <v>195</v>
      </c>
      <c r="M786" s="152" t="s">
        <v>575</v>
      </c>
      <c r="N786" s="112" t="s">
        <v>7</v>
      </c>
      <c r="O786" s="112" t="s">
        <v>11</v>
      </c>
      <c r="P786" s="112" t="s">
        <v>8</v>
      </c>
      <c r="Q786" s="152" t="s">
        <v>576</v>
      </c>
      <c r="R786" s="113">
        <f t="shared" si="166"/>
        <v>255360</v>
      </c>
      <c r="S786" s="114">
        <v>255360</v>
      </c>
      <c r="T786" s="153"/>
      <c r="U786" s="153"/>
      <c r="V786" s="118" t="s">
        <v>522</v>
      </c>
      <c r="W786" s="118">
        <v>7.3379399999999997</v>
      </c>
      <c r="X786" s="297">
        <v>144</v>
      </c>
      <c r="Y786" s="297">
        <v>86</v>
      </c>
      <c r="Z786" s="298">
        <v>58</v>
      </c>
    </row>
    <row r="787" spans="3:26" s="121" customFormat="1" ht="60.75" customHeight="1" x14ac:dyDescent="0.25">
      <c r="C787" s="121">
        <v>1</v>
      </c>
      <c r="D787" s="120" t="s">
        <v>182</v>
      </c>
      <c r="E787" s="63">
        <f t="shared" si="167"/>
        <v>723</v>
      </c>
      <c r="F787" s="109">
        <v>596</v>
      </c>
      <c r="G787" s="110">
        <v>159662</v>
      </c>
      <c r="H787" s="111">
        <v>368</v>
      </c>
      <c r="I787" s="158" t="s">
        <v>1695</v>
      </c>
      <c r="J787" s="158" t="s">
        <v>1606</v>
      </c>
      <c r="K787" s="112" t="s">
        <v>331</v>
      </c>
      <c r="L787" s="112" t="s">
        <v>195</v>
      </c>
      <c r="M787" s="152" t="s">
        <v>577</v>
      </c>
      <c r="N787" s="112" t="s">
        <v>18</v>
      </c>
      <c r="O787" s="112" t="s">
        <v>8</v>
      </c>
      <c r="P787" s="112" t="s">
        <v>8</v>
      </c>
      <c r="Q787" s="152" t="s">
        <v>226</v>
      </c>
      <c r="R787" s="113">
        <f t="shared" si="166"/>
        <v>208800</v>
      </c>
      <c r="S787" s="114">
        <v>208800</v>
      </c>
      <c r="T787" s="153"/>
      <c r="U787" s="153"/>
      <c r="V787" s="118" t="s">
        <v>522</v>
      </c>
      <c r="W787" s="118">
        <v>6</v>
      </c>
      <c r="X787" s="297">
        <v>540</v>
      </c>
      <c r="Y787" s="297">
        <v>324</v>
      </c>
      <c r="Z787" s="298">
        <v>216</v>
      </c>
    </row>
    <row r="788" spans="3:26" s="121" customFormat="1" ht="60.75" customHeight="1" x14ac:dyDescent="0.25">
      <c r="C788" s="121">
        <v>1</v>
      </c>
      <c r="D788" s="120" t="s">
        <v>182</v>
      </c>
      <c r="E788" s="63">
        <f t="shared" si="167"/>
        <v>724</v>
      </c>
      <c r="F788" s="109">
        <v>597</v>
      </c>
      <c r="G788" s="110">
        <v>159686</v>
      </c>
      <c r="H788" s="111">
        <v>369</v>
      </c>
      <c r="I788" s="158" t="s">
        <v>1696</v>
      </c>
      <c r="J788" s="158" t="s">
        <v>1606</v>
      </c>
      <c r="K788" s="112" t="s">
        <v>331</v>
      </c>
      <c r="L788" s="112" t="s">
        <v>195</v>
      </c>
      <c r="M788" s="152" t="s">
        <v>578</v>
      </c>
      <c r="N788" s="112" t="s">
        <v>7</v>
      </c>
      <c r="O788" s="112" t="s">
        <v>8</v>
      </c>
      <c r="P788" s="112" t="s">
        <v>8</v>
      </c>
      <c r="Q788" s="152" t="s">
        <v>87</v>
      </c>
      <c r="R788" s="113">
        <f t="shared" si="166"/>
        <v>208800</v>
      </c>
      <c r="S788" s="114">
        <v>208800</v>
      </c>
      <c r="T788" s="153"/>
      <c r="U788" s="153"/>
      <c r="V788" s="118" t="s">
        <v>522</v>
      </c>
      <c r="W788" s="118">
        <v>6</v>
      </c>
      <c r="X788" s="297">
        <v>198</v>
      </c>
      <c r="Y788" s="297">
        <v>118</v>
      </c>
      <c r="Z788" s="298">
        <v>80</v>
      </c>
    </row>
    <row r="789" spans="3:26" s="121" customFormat="1" ht="60.75" customHeight="1" x14ac:dyDescent="0.25">
      <c r="C789" s="121">
        <v>1</v>
      </c>
      <c r="D789" s="120" t="s">
        <v>182</v>
      </c>
      <c r="E789" s="63">
        <f t="shared" si="167"/>
        <v>725</v>
      </c>
      <c r="F789" s="109">
        <v>1410</v>
      </c>
      <c r="G789" s="110">
        <v>157378</v>
      </c>
      <c r="H789" s="111">
        <v>295</v>
      </c>
      <c r="I789" s="158" t="s">
        <v>1636</v>
      </c>
      <c r="J789" s="158" t="s">
        <v>1606</v>
      </c>
      <c r="K789" s="112" t="s">
        <v>331</v>
      </c>
      <c r="L789" s="112" t="s">
        <v>195</v>
      </c>
      <c r="M789" s="152" t="s">
        <v>579</v>
      </c>
      <c r="N789" s="112" t="s">
        <v>13</v>
      </c>
      <c r="O789" s="112" t="s">
        <v>8</v>
      </c>
      <c r="P789" s="112" t="s">
        <v>8</v>
      </c>
      <c r="Q789" s="152" t="s">
        <v>88</v>
      </c>
      <c r="R789" s="113">
        <f t="shared" si="166"/>
        <v>1044000</v>
      </c>
      <c r="S789" s="114">
        <v>1044000</v>
      </c>
      <c r="T789" s="153"/>
      <c r="U789" s="153"/>
      <c r="V789" s="118" t="s">
        <v>522</v>
      </c>
      <c r="W789" s="118">
        <v>30</v>
      </c>
      <c r="X789" s="297">
        <v>1752</v>
      </c>
      <c r="Y789" s="297">
        <v>1051</v>
      </c>
      <c r="Z789" s="298">
        <v>701</v>
      </c>
    </row>
    <row r="790" spans="3:26" s="121" customFormat="1" ht="60.75" customHeight="1" x14ac:dyDescent="0.25">
      <c r="C790" s="121">
        <v>1</v>
      </c>
      <c r="D790" s="120" t="s">
        <v>182</v>
      </c>
      <c r="E790" s="63">
        <f t="shared" si="167"/>
        <v>726</v>
      </c>
      <c r="F790" s="109">
        <v>599</v>
      </c>
      <c r="G790" s="110">
        <v>159706</v>
      </c>
      <c r="H790" s="111">
        <v>370</v>
      </c>
      <c r="I790" s="158" t="s">
        <v>1697</v>
      </c>
      <c r="J790" s="158" t="s">
        <v>1606</v>
      </c>
      <c r="K790" s="112" t="s">
        <v>331</v>
      </c>
      <c r="L790" s="112" t="s">
        <v>195</v>
      </c>
      <c r="M790" s="152" t="s">
        <v>580</v>
      </c>
      <c r="N790" s="112" t="s">
        <v>52</v>
      </c>
      <c r="O790" s="112" t="s">
        <v>11</v>
      </c>
      <c r="P790" s="112" t="s">
        <v>8</v>
      </c>
      <c r="Q790" s="152" t="s">
        <v>90</v>
      </c>
      <c r="R790" s="113">
        <f t="shared" si="166"/>
        <v>480240</v>
      </c>
      <c r="S790" s="114">
        <v>480240</v>
      </c>
      <c r="T790" s="153"/>
      <c r="U790" s="153"/>
      <c r="V790" s="118" t="s">
        <v>522</v>
      </c>
      <c r="W790" s="118">
        <v>13.8</v>
      </c>
      <c r="X790" s="297">
        <v>450</v>
      </c>
      <c r="Y790" s="297">
        <v>270</v>
      </c>
      <c r="Z790" s="298">
        <v>180</v>
      </c>
    </row>
    <row r="791" spans="3:26" ht="16.5" customHeight="1" x14ac:dyDescent="0.25">
      <c r="E791" s="63"/>
      <c r="F791" s="64"/>
      <c r="G791" s="35"/>
      <c r="H791" s="36"/>
      <c r="I791" s="159"/>
      <c r="J791" s="159"/>
      <c r="K791" s="92"/>
      <c r="L791" s="92"/>
      <c r="M791" s="152"/>
      <c r="N791" s="92"/>
      <c r="O791" s="92"/>
      <c r="P791" s="92"/>
      <c r="Q791" s="92"/>
      <c r="R791" s="93"/>
      <c r="S791" s="94"/>
      <c r="T791" s="94"/>
      <c r="U791" s="94"/>
      <c r="V791" s="72"/>
      <c r="W791" s="72"/>
      <c r="X791" s="311"/>
      <c r="Y791" s="311"/>
      <c r="Z791" s="312"/>
    </row>
    <row r="792" spans="3:26" s="91" customFormat="1" ht="29.25" customHeight="1" x14ac:dyDescent="0.25">
      <c r="D792" s="1"/>
      <c r="E792" s="63"/>
      <c r="F792" s="64"/>
      <c r="G792" s="35"/>
      <c r="H792" s="36"/>
      <c r="I792" s="159"/>
      <c r="J792" s="159"/>
      <c r="K792" s="65"/>
      <c r="L792" s="65"/>
      <c r="M792" s="112"/>
      <c r="N792" s="65"/>
      <c r="O792" s="65"/>
      <c r="P792" s="65"/>
      <c r="Q792" s="65"/>
      <c r="R792" s="66"/>
      <c r="S792" s="67"/>
      <c r="T792" s="68"/>
      <c r="U792" s="68"/>
      <c r="V792" s="69"/>
      <c r="W792" s="70"/>
      <c r="X792" s="311"/>
      <c r="Y792" s="311"/>
      <c r="Z792" s="312"/>
    </row>
    <row r="793" spans="3:26" s="91" customFormat="1" ht="62.25" customHeight="1" x14ac:dyDescent="0.25">
      <c r="D793" s="1" t="s">
        <v>587</v>
      </c>
      <c r="E793" s="95">
        <f>E790+1</f>
        <v>727</v>
      </c>
      <c r="F793" s="42"/>
      <c r="G793" s="43"/>
      <c r="H793" s="44"/>
      <c r="I793" s="161"/>
      <c r="J793" s="161"/>
      <c r="K793" s="78" t="s">
        <v>588</v>
      </c>
      <c r="L793" s="79"/>
      <c r="M793" s="42"/>
      <c r="N793" s="42"/>
      <c r="O793" s="42"/>
      <c r="P793" s="46"/>
      <c r="Q793" s="46"/>
      <c r="R793" s="47">
        <v>21100568.579999998</v>
      </c>
      <c r="S793" s="47">
        <v>21100568.579999998</v>
      </c>
      <c r="T793" s="48"/>
      <c r="U793" s="48"/>
      <c r="V793" s="82"/>
      <c r="W793" s="83"/>
      <c r="X793" s="315"/>
      <c r="Y793" s="315"/>
      <c r="Z793" s="316"/>
    </row>
    <row r="794" spans="3:26" s="91" customFormat="1" ht="29.25" customHeight="1" x14ac:dyDescent="0.25">
      <c r="D794" s="1"/>
      <c r="E794" s="63"/>
      <c r="F794" s="64"/>
      <c r="G794" s="35">
        <v>107561</v>
      </c>
      <c r="H794" s="36"/>
      <c r="I794" s="159" t="s">
        <v>1912</v>
      </c>
      <c r="J794" s="159"/>
      <c r="K794" s="65" t="s">
        <v>588</v>
      </c>
      <c r="L794" s="65" t="s">
        <v>470</v>
      </c>
      <c r="M794" s="92" t="s">
        <v>1140</v>
      </c>
      <c r="N794" s="65"/>
      <c r="O794" s="65"/>
      <c r="P794" s="65"/>
      <c r="Q794" s="65" t="s">
        <v>100</v>
      </c>
      <c r="R794" s="66">
        <f t="shared" ref="R794:R796" si="168">S794+T794+U794</f>
        <v>3000000</v>
      </c>
      <c r="S794" s="67">
        <v>3000000</v>
      </c>
      <c r="T794" s="68"/>
      <c r="U794" s="68"/>
      <c r="V794" s="69"/>
      <c r="W794" s="70"/>
      <c r="X794" s="311"/>
      <c r="Y794" s="311"/>
      <c r="Z794" s="312"/>
    </row>
    <row r="795" spans="3:26" s="91" customFormat="1" ht="29.25" customHeight="1" x14ac:dyDescent="0.25">
      <c r="D795" s="1"/>
      <c r="E795" s="63"/>
      <c r="F795" s="64"/>
      <c r="G795" s="35">
        <v>107657</v>
      </c>
      <c r="H795" s="36"/>
      <c r="I795" s="159" t="s">
        <v>1913</v>
      </c>
      <c r="J795" s="159"/>
      <c r="K795" s="65" t="s">
        <v>588</v>
      </c>
      <c r="L795" s="65" t="s">
        <v>470</v>
      </c>
      <c r="M795" s="92" t="s">
        <v>1139</v>
      </c>
      <c r="N795" s="65"/>
      <c r="O795" s="65"/>
      <c r="P795" s="65"/>
      <c r="Q795" s="65" t="s">
        <v>100</v>
      </c>
      <c r="R795" s="66">
        <f t="shared" si="168"/>
        <v>360000</v>
      </c>
      <c r="S795" s="67">
        <v>360000</v>
      </c>
      <c r="T795" s="68"/>
      <c r="U795" s="68"/>
      <c r="V795" s="69"/>
      <c r="W795" s="70"/>
      <c r="X795" s="311"/>
      <c r="Y795" s="311"/>
      <c r="Z795" s="312"/>
    </row>
    <row r="796" spans="3:26" s="91" customFormat="1" ht="29.25" customHeight="1" x14ac:dyDescent="0.25">
      <c r="D796" s="1"/>
      <c r="E796" s="63"/>
      <c r="F796" s="64"/>
      <c r="G796" s="35">
        <v>107985</v>
      </c>
      <c r="H796" s="36"/>
      <c r="I796" s="159" t="s">
        <v>1914</v>
      </c>
      <c r="J796" s="159"/>
      <c r="K796" s="65" t="s">
        <v>588</v>
      </c>
      <c r="L796" s="65" t="s">
        <v>470</v>
      </c>
      <c r="M796" s="92" t="s">
        <v>1138</v>
      </c>
      <c r="N796" s="65"/>
      <c r="O796" s="65"/>
      <c r="P796" s="65"/>
      <c r="Q796" s="65" t="s">
        <v>100</v>
      </c>
      <c r="R796" s="66">
        <f t="shared" si="168"/>
        <v>42000</v>
      </c>
      <c r="S796" s="67">
        <v>42000</v>
      </c>
      <c r="T796" s="68"/>
      <c r="U796" s="68"/>
      <c r="V796" s="69"/>
      <c r="W796" s="70"/>
      <c r="X796" s="311"/>
      <c r="Y796" s="311"/>
      <c r="Z796" s="312"/>
    </row>
    <row r="797" spans="3:26" s="91" customFormat="1" ht="12" customHeight="1" x14ac:dyDescent="0.25">
      <c r="D797" s="1"/>
      <c r="E797" s="63"/>
      <c r="F797" s="64"/>
      <c r="G797" s="35"/>
      <c r="H797" s="36"/>
      <c r="I797" s="159"/>
      <c r="J797" s="159"/>
      <c r="K797" s="65"/>
      <c r="L797" s="65"/>
      <c r="M797" s="92"/>
      <c r="N797" s="65"/>
      <c r="O797" s="65"/>
      <c r="P797" s="65"/>
      <c r="Q797" s="65"/>
      <c r="R797" s="66"/>
      <c r="S797" s="67"/>
      <c r="T797" s="68"/>
      <c r="U797" s="68"/>
      <c r="V797" s="69"/>
      <c r="W797" s="70"/>
      <c r="X797" s="311"/>
      <c r="Y797" s="311"/>
      <c r="Z797" s="312"/>
    </row>
    <row r="798" spans="3:26" s="91" customFormat="1" ht="65.25" customHeight="1" x14ac:dyDescent="0.25">
      <c r="D798" s="1"/>
      <c r="E798" s="63"/>
      <c r="F798" s="64"/>
      <c r="G798" s="35">
        <v>155103</v>
      </c>
      <c r="H798" s="36"/>
      <c r="I798" s="159" t="s">
        <v>1934</v>
      </c>
      <c r="J798" s="159"/>
      <c r="K798" s="65" t="s">
        <v>588</v>
      </c>
      <c r="L798" s="65" t="s">
        <v>1142</v>
      </c>
      <c r="M798" s="92" t="s">
        <v>1147</v>
      </c>
      <c r="N798" s="65"/>
      <c r="O798" s="65"/>
      <c r="P798" s="65"/>
      <c r="Q798" s="65" t="s">
        <v>100</v>
      </c>
      <c r="R798" s="66">
        <f t="shared" ref="R798" si="169">S798+T798+U798</f>
        <v>1800000</v>
      </c>
      <c r="S798" s="67">
        <v>1800000</v>
      </c>
      <c r="T798" s="68"/>
      <c r="U798" s="68"/>
      <c r="V798" s="69"/>
      <c r="W798" s="70"/>
      <c r="X798" s="311"/>
      <c r="Y798" s="311"/>
      <c r="Z798" s="312"/>
    </row>
    <row r="799" spans="3:26" s="91" customFormat="1" ht="10.5" customHeight="1" x14ac:dyDescent="0.25">
      <c r="D799" s="1"/>
      <c r="E799" s="63"/>
      <c r="F799" s="64"/>
      <c r="G799" s="35"/>
      <c r="H799" s="36"/>
      <c r="I799" s="159"/>
      <c r="J799" s="159"/>
      <c r="K799" s="65"/>
      <c r="L799" s="65"/>
      <c r="M799" s="92"/>
      <c r="N799" s="65"/>
      <c r="O799" s="65"/>
      <c r="P799" s="65"/>
      <c r="Q799" s="65"/>
      <c r="R799" s="66"/>
      <c r="S799" s="67"/>
      <c r="T799" s="68"/>
      <c r="U799" s="68"/>
      <c r="V799" s="69"/>
      <c r="W799" s="70"/>
      <c r="X799" s="311"/>
      <c r="Y799" s="311"/>
      <c r="Z799" s="312"/>
    </row>
    <row r="800" spans="3:26" s="91" customFormat="1" ht="55.5" customHeight="1" x14ac:dyDescent="0.25">
      <c r="D800" s="1"/>
      <c r="E800" s="63"/>
      <c r="F800" s="64"/>
      <c r="G800" s="35">
        <v>190375</v>
      </c>
      <c r="H800" s="36"/>
      <c r="I800" s="159" t="s">
        <v>1915</v>
      </c>
      <c r="J800" s="159"/>
      <c r="K800" s="65" t="s">
        <v>588</v>
      </c>
      <c r="L800" s="65" t="s">
        <v>1143</v>
      </c>
      <c r="M800" s="92" t="s">
        <v>1148</v>
      </c>
      <c r="N800" s="65"/>
      <c r="O800" s="65"/>
      <c r="P800" s="65"/>
      <c r="Q800" s="65" t="s">
        <v>100</v>
      </c>
      <c r="R800" s="66">
        <f t="shared" ref="R800:R808" si="170">S800+T800+U800</f>
        <v>450000</v>
      </c>
      <c r="S800" s="67">
        <v>450000</v>
      </c>
      <c r="T800" s="68"/>
      <c r="U800" s="68"/>
      <c r="V800" s="69"/>
      <c r="W800" s="70"/>
      <c r="X800" s="311"/>
      <c r="Y800" s="311"/>
      <c r="Z800" s="312"/>
    </row>
    <row r="801" spans="4:26" s="91" customFormat="1" ht="55.5" customHeight="1" x14ac:dyDescent="0.25">
      <c r="D801" s="1"/>
      <c r="E801" s="63"/>
      <c r="F801" s="64"/>
      <c r="G801" s="35">
        <v>171831</v>
      </c>
      <c r="H801" s="36"/>
      <c r="I801" s="159" t="s">
        <v>1935</v>
      </c>
      <c r="J801" s="159"/>
      <c r="K801" s="65" t="s">
        <v>588</v>
      </c>
      <c r="L801" s="65" t="s">
        <v>1143</v>
      </c>
      <c r="M801" s="92" t="s">
        <v>1141</v>
      </c>
      <c r="N801" s="65"/>
      <c r="O801" s="65"/>
      <c r="P801" s="65"/>
      <c r="Q801" s="65" t="s">
        <v>100</v>
      </c>
      <c r="R801" s="66">
        <f t="shared" si="170"/>
        <v>100000</v>
      </c>
      <c r="S801" s="67">
        <v>100000</v>
      </c>
      <c r="T801" s="68"/>
      <c r="U801" s="68"/>
      <c r="V801" s="69"/>
      <c r="W801" s="70"/>
      <c r="X801" s="311"/>
      <c r="Y801" s="311"/>
      <c r="Z801" s="312"/>
    </row>
    <row r="802" spans="4:26" s="91" customFormat="1" ht="61.5" customHeight="1" x14ac:dyDescent="0.25">
      <c r="D802" s="1"/>
      <c r="E802" s="63"/>
      <c r="F802" s="64"/>
      <c r="G802" s="35">
        <v>201329</v>
      </c>
      <c r="H802" s="36"/>
      <c r="I802" s="159" t="s">
        <v>1933</v>
      </c>
      <c r="J802" s="159"/>
      <c r="K802" s="65" t="s">
        <v>588</v>
      </c>
      <c r="L802" s="65" t="s">
        <v>1143</v>
      </c>
      <c r="M802" s="92" t="s">
        <v>1144</v>
      </c>
      <c r="N802" s="65"/>
      <c r="O802" s="65"/>
      <c r="P802" s="65"/>
      <c r="Q802" s="65" t="s">
        <v>100</v>
      </c>
      <c r="R802" s="66">
        <f t="shared" si="170"/>
        <v>1000000</v>
      </c>
      <c r="S802" s="67">
        <v>1000000</v>
      </c>
      <c r="T802" s="68"/>
      <c r="U802" s="68"/>
      <c r="V802" s="69"/>
      <c r="W802" s="70"/>
      <c r="X802" s="311"/>
      <c r="Y802" s="311"/>
      <c r="Z802" s="312"/>
    </row>
    <row r="803" spans="4:26" s="91" customFormat="1" ht="13.5" customHeight="1" x14ac:dyDescent="0.25">
      <c r="D803" s="1"/>
      <c r="E803" s="63"/>
      <c r="F803" s="64"/>
      <c r="G803" s="35"/>
      <c r="H803" s="36"/>
      <c r="I803" s="159"/>
      <c r="J803" s="159"/>
      <c r="K803" s="65"/>
      <c r="L803" s="65"/>
      <c r="M803" s="92"/>
      <c r="N803" s="65"/>
      <c r="O803" s="65"/>
      <c r="P803" s="65"/>
      <c r="Q803" s="65"/>
      <c r="R803" s="66"/>
      <c r="S803" s="67"/>
      <c r="T803" s="68"/>
      <c r="U803" s="68"/>
      <c r="V803" s="69"/>
      <c r="W803" s="70"/>
      <c r="X803" s="311"/>
      <c r="Y803" s="311"/>
      <c r="Z803" s="312"/>
    </row>
    <row r="804" spans="4:26" s="91" customFormat="1" ht="57" customHeight="1" x14ac:dyDescent="0.25">
      <c r="D804" s="1"/>
      <c r="E804" s="63"/>
      <c r="F804" s="64"/>
      <c r="G804" s="35">
        <v>203801</v>
      </c>
      <c r="H804" s="36"/>
      <c r="I804" s="159" t="s">
        <v>1919</v>
      </c>
      <c r="J804" s="159"/>
      <c r="K804" s="65" t="s">
        <v>588</v>
      </c>
      <c r="L804" s="65" t="s">
        <v>1145</v>
      </c>
      <c r="M804" s="92" t="s">
        <v>1146</v>
      </c>
      <c r="N804" s="65"/>
      <c r="O804" s="65"/>
      <c r="P804" s="65"/>
      <c r="Q804" s="65" t="s">
        <v>100</v>
      </c>
      <c r="R804" s="66">
        <f t="shared" si="170"/>
        <v>803568.58</v>
      </c>
      <c r="S804" s="67">
        <v>803568.58</v>
      </c>
      <c r="T804" s="68"/>
      <c r="U804" s="68"/>
      <c r="V804" s="69"/>
      <c r="W804" s="70"/>
      <c r="X804" s="311"/>
      <c r="Y804" s="311"/>
      <c r="Z804" s="312"/>
    </row>
    <row r="805" spans="4:26" s="91" customFormat="1" ht="57" customHeight="1" x14ac:dyDescent="0.25">
      <c r="D805" s="1"/>
      <c r="E805" s="63"/>
      <c r="F805" s="64"/>
      <c r="G805" s="35">
        <v>203843</v>
      </c>
      <c r="H805" s="36"/>
      <c r="I805" s="159" t="s">
        <v>1921</v>
      </c>
      <c r="J805" s="159"/>
      <c r="K805" s="65" t="s">
        <v>588</v>
      </c>
      <c r="L805" s="65" t="s">
        <v>1145</v>
      </c>
      <c r="M805" s="92" t="s">
        <v>1149</v>
      </c>
      <c r="N805" s="65"/>
      <c r="O805" s="65"/>
      <c r="P805" s="65"/>
      <c r="Q805" s="65" t="s">
        <v>100</v>
      </c>
      <c r="R805" s="66">
        <f t="shared" si="170"/>
        <v>1800000</v>
      </c>
      <c r="S805" s="67">
        <v>1800000</v>
      </c>
      <c r="T805" s="68"/>
      <c r="U805" s="68"/>
      <c r="V805" s="69"/>
      <c r="W805" s="70"/>
      <c r="X805" s="311"/>
      <c r="Y805" s="311"/>
      <c r="Z805" s="312"/>
    </row>
    <row r="806" spans="4:26" s="91" customFormat="1" ht="63" customHeight="1" x14ac:dyDescent="0.25">
      <c r="D806" s="1"/>
      <c r="E806" s="63"/>
      <c r="F806" s="64"/>
      <c r="G806" s="35">
        <v>203853</v>
      </c>
      <c r="H806" s="36"/>
      <c r="I806" s="159" t="s">
        <v>1923</v>
      </c>
      <c r="J806" s="159"/>
      <c r="K806" s="65" t="s">
        <v>588</v>
      </c>
      <c r="L806" s="65" t="s">
        <v>1145</v>
      </c>
      <c r="M806" s="92" t="s">
        <v>1150</v>
      </c>
      <c r="N806" s="65"/>
      <c r="O806" s="65"/>
      <c r="P806" s="65"/>
      <c r="Q806" s="65" t="s">
        <v>100</v>
      </c>
      <c r="R806" s="66">
        <f t="shared" si="170"/>
        <v>1000000</v>
      </c>
      <c r="S806" s="67">
        <v>1000000</v>
      </c>
      <c r="T806" s="68"/>
      <c r="U806" s="68"/>
      <c r="V806" s="69"/>
      <c r="W806" s="70"/>
      <c r="X806" s="311"/>
      <c r="Y806" s="311"/>
      <c r="Z806" s="312"/>
    </row>
    <row r="807" spans="4:26" s="91" customFormat="1" ht="56.25" customHeight="1" x14ac:dyDescent="0.25">
      <c r="D807" s="1"/>
      <c r="E807" s="63"/>
      <c r="F807" s="64"/>
      <c r="G807" s="35">
        <v>203858</v>
      </c>
      <c r="H807" s="36"/>
      <c r="I807" s="159" t="s">
        <v>1924</v>
      </c>
      <c r="J807" s="159"/>
      <c r="K807" s="65" t="s">
        <v>588</v>
      </c>
      <c r="L807" s="65" t="s">
        <v>1145</v>
      </c>
      <c r="M807" s="92" t="s">
        <v>1211</v>
      </c>
      <c r="N807" s="65"/>
      <c r="O807" s="65"/>
      <c r="P807" s="65"/>
      <c r="Q807" s="65" t="s">
        <v>100</v>
      </c>
      <c r="R807" s="66">
        <f t="shared" si="170"/>
        <v>1400000</v>
      </c>
      <c r="S807" s="67">
        <v>1400000</v>
      </c>
      <c r="T807" s="68"/>
      <c r="U807" s="68"/>
      <c r="V807" s="69"/>
      <c r="W807" s="70"/>
      <c r="X807" s="311"/>
      <c r="Y807" s="311"/>
      <c r="Z807" s="312"/>
    </row>
    <row r="808" spans="4:26" s="91" customFormat="1" ht="58.5" customHeight="1" x14ac:dyDescent="0.25">
      <c r="D808" s="1"/>
      <c r="E808" s="63"/>
      <c r="F808" s="64"/>
      <c r="G808" s="35">
        <v>203864</v>
      </c>
      <c r="H808" s="36"/>
      <c r="I808" s="159" t="s">
        <v>1925</v>
      </c>
      <c r="J808" s="159"/>
      <c r="K808" s="65" t="s">
        <v>588</v>
      </c>
      <c r="L808" s="65" t="s">
        <v>1145</v>
      </c>
      <c r="M808" s="92" t="s">
        <v>1151</v>
      </c>
      <c r="N808" s="65"/>
      <c r="O808" s="65"/>
      <c r="P808" s="65"/>
      <c r="Q808" s="65" t="s">
        <v>100</v>
      </c>
      <c r="R808" s="66">
        <f t="shared" si="170"/>
        <v>1540000</v>
      </c>
      <c r="S808" s="67">
        <v>1540000</v>
      </c>
      <c r="T808" s="68"/>
      <c r="U808" s="68"/>
      <c r="V808" s="69"/>
      <c r="W808" s="70"/>
      <c r="X808" s="311"/>
      <c r="Y808" s="311"/>
      <c r="Z808" s="312"/>
    </row>
    <row r="809" spans="4:26" s="91" customFormat="1" ht="58.5" customHeight="1" x14ac:dyDescent="0.25">
      <c r="D809" s="1"/>
      <c r="E809" s="63"/>
      <c r="F809" s="64"/>
      <c r="G809" s="35">
        <v>205343</v>
      </c>
      <c r="H809" s="36"/>
      <c r="I809" s="159" t="s">
        <v>1927</v>
      </c>
      <c r="J809" s="159"/>
      <c r="K809" s="65" t="s">
        <v>588</v>
      </c>
      <c r="L809" s="65" t="s">
        <v>1145</v>
      </c>
      <c r="M809" s="92" t="s">
        <v>1152</v>
      </c>
      <c r="N809" s="65"/>
      <c r="O809" s="65"/>
      <c r="P809" s="65"/>
      <c r="Q809" s="65" t="s">
        <v>100</v>
      </c>
      <c r="R809" s="66">
        <f t="shared" ref="R809:R811" si="171">S809+T809+U809</f>
        <v>1540000</v>
      </c>
      <c r="S809" s="67">
        <v>1540000</v>
      </c>
      <c r="T809" s="68"/>
      <c r="U809" s="68"/>
      <c r="V809" s="69"/>
      <c r="W809" s="70"/>
      <c r="X809" s="311"/>
      <c r="Y809" s="311"/>
      <c r="Z809" s="312"/>
    </row>
    <row r="810" spans="4:26" s="91" customFormat="1" ht="60" customHeight="1" x14ac:dyDescent="0.25">
      <c r="D810" s="1"/>
      <c r="E810" s="63"/>
      <c r="F810" s="64"/>
      <c r="G810" s="35">
        <v>205461</v>
      </c>
      <c r="H810" s="36"/>
      <c r="I810" s="159" t="s">
        <v>1916</v>
      </c>
      <c r="J810" s="159"/>
      <c r="K810" s="65" t="s">
        <v>588</v>
      </c>
      <c r="L810" s="65" t="s">
        <v>1145</v>
      </c>
      <c r="M810" s="92" t="s">
        <v>1153</v>
      </c>
      <c r="N810" s="65"/>
      <c r="O810" s="65"/>
      <c r="P810" s="65"/>
      <c r="Q810" s="65" t="s">
        <v>100</v>
      </c>
      <c r="R810" s="66">
        <f t="shared" si="171"/>
        <v>830000</v>
      </c>
      <c r="S810" s="67">
        <v>830000</v>
      </c>
      <c r="T810" s="68"/>
      <c r="U810" s="68"/>
      <c r="V810" s="69"/>
      <c r="W810" s="70"/>
      <c r="X810" s="311"/>
      <c r="Y810" s="311"/>
      <c r="Z810" s="312"/>
    </row>
    <row r="811" spans="4:26" s="91" customFormat="1" ht="55.5" customHeight="1" x14ac:dyDescent="0.25">
      <c r="D811" s="1"/>
      <c r="E811" s="63"/>
      <c r="F811" s="64"/>
      <c r="G811" s="35">
        <v>205531</v>
      </c>
      <c r="H811" s="36"/>
      <c r="I811" s="159" t="s">
        <v>1917</v>
      </c>
      <c r="J811" s="159"/>
      <c r="K811" s="65" t="s">
        <v>588</v>
      </c>
      <c r="L811" s="65" t="s">
        <v>1145</v>
      </c>
      <c r="M811" s="92" t="s">
        <v>1154</v>
      </c>
      <c r="N811" s="65"/>
      <c r="O811" s="65"/>
      <c r="P811" s="65"/>
      <c r="Q811" s="65" t="s">
        <v>100</v>
      </c>
      <c r="R811" s="66">
        <f t="shared" si="171"/>
        <v>180000</v>
      </c>
      <c r="S811" s="67">
        <v>180000</v>
      </c>
      <c r="T811" s="68"/>
      <c r="U811" s="68"/>
      <c r="V811" s="69"/>
      <c r="W811" s="70"/>
      <c r="X811" s="311"/>
      <c r="Y811" s="311"/>
      <c r="Z811" s="312"/>
    </row>
    <row r="812" spans="4:26" s="91" customFormat="1" ht="55.5" customHeight="1" x14ac:dyDescent="0.25">
      <c r="D812" s="1"/>
      <c r="E812" s="63"/>
      <c r="F812" s="64"/>
      <c r="G812" s="35">
        <v>205651</v>
      </c>
      <c r="H812" s="36"/>
      <c r="I812" s="159" t="s">
        <v>1926</v>
      </c>
      <c r="J812" s="159"/>
      <c r="K812" s="65" t="s">
        <v>588</v>
      </c>
      <c r="L812" s="65" t="s">
        <v>1145</v>
      </c>
      <c r="M812" s="92" t="s">
        <v>1163</v>
      </c>
      <c r="N812" s="65"/>
      <c r="O812" s="65"/>
      <c r="P812" s="65"/>
      <c r="Q812" s="65" t="s">
        <v>100</v>
      </c>
      <c r="R812" s="66">
        <f>S812+T812+U812</f>
        <v>405000</v>
      </c>
      <c r="S812" s="67">
        <v>405000</v>
      </c>
      <c r="T812" s="68"/>
      <c r="U812" s="68"/>
      <c r="V812" s="69"/>
      <c r="W812" s="70"/>
      <c r="X812" s="311"/>
      <c r="Y812" s="311"/>
      <c r="Z812" s="312"/>
    </row>
    <row r="813" spans="4:26" s="91" customFormat="1" ht="21.75" customHeight="1" x14ac:dyDescent="0.25">
      <c r="D813" s="1"/>
      <c r="E813" s="63"/>
      <c r="F813" s="64"/>
      <c r="G813" s="35"/>
      <c r="H813" s="36"/>
      <c r="I813" s="159"/>
      <c r="J813" s="159"/>
      <c r="K813" s="65"/>
      <c r="L813" s="65"/>
      <c r="M813" s="92"/>
      <c r="N813" s="65"/>
      <c r="O813" s="65"/>
      <c r="P813" s="65"/>
      <c r="Q813" s="65"/>
      <c r="R813" s="66"/>
      <c r="S813" s="67"/>
      <c r="T813" s="68"/>
      <c r="U813" s="68"/>
      <c r="V813" s="69"/>
      <c r="W813" s="70"/>
      <c r="X813" s="311"/>
      <c r="Y813" s="311"/>
      <c r="Z813" s="312"/>
    </row>
    <row r="814" spans="4:26" s="91" customFormat="1" ht="55.5" customHeight="1" x14ac:dyDescent="0.25">
      <c r="D814" s="1"/>
      <c r="E814" s="63"/>
      <c r="F814" s="64"/>
      <c r="G814" s="35">
        <v>200697</v>
      </c>
      <c r="H814" s="36"/>
      <c r="I814" s="159" t="s">
        <v>1928</v>
      </c>
      <c r="J814" s="159"/>
      <c r="K814" s="65" t="s">
        <v>588</v>
      </c>
      <c r="L814" s="65" t="s">
        <v>1155</v>
      </c>
      <c r="M814" s="92" t="s">
        <v>1156</v>
      </c>
      <c r="N814" s="65"/>
      <c r="O814" s="65"/>
      <c r="P814" s="65"/>
      <c r="Q814" s="65" t="s">
        <v>100</v>
      </c>
      <c r="R814" s="66">
        <f>S814+T814+U814</f>
        <v>3000000</v>
      </c>
      <c r="S814" s="67">
        <v>3000000</v>
      </c>
      <c r="T814" s="68"/>
      <c r="U814" s="68"/>
      <c r="V814" s="69"/>
      <c r="W814" s="70"/>
      <c r="X814" s="311"/>
      <c r="Y814" s="311"/>
      <c r="Z814" s="312"/>
    </row>
    <row r="815" spans="4:26" s="91" customFormat="1" ht="55.5" customHeight="1" x14ac:dyDescent="0.25">
      <c r="D815" s="1"/>
      <c r="E815" s="63"/>
      <c r="F815" s="64"/>
      <c r="G815" s="35">
        <v>200985</v>
      </c>
      <c r="H815" s="36"/>
      <c r="I815" s="159" t="s">
        <v>1929</v>
      </c>
      <c r="J815" s="159"/>
      <c r="K815" s="65" t="s">
        <v>588</v>
      </c>
      <c r="L815" s="65" t="s">
        <v>1155</v>
      </c>
      <c r="M815" s="92" t="s">
        <v>1157</v>
      </c>
      <c r="N815" s="65"/>
      <c r="O815" s="65"/>
      <c r="P815" s="65"/>
      <c r="Q815" s="65" t="s">
        <v>100</v>
      </c>
      <c r="R815" s="66">
        <f>S815+T815+U815</f>
        <v>680000</v>
      </c>
      <c r="S815" s="67">
        <v>680000</v>
      </c>
      <c r="T815" s="68"/>
      <c r="U815" s="68"/>
      <c r="V815" s="69"/>
      <c r="W815" s="70"/>
      <c r="X815" s="311"/>
      <c r="Y815" s="311"/>
      <c r="Z815" s="312"/>
    </row>
    <row r="816" spans="4:26" s="91" customFormat="1" ht="55.5" customHeight="1" x14ac:dyDescent="0.25">
      <c r="D816" s="1"/>
      <c r="E816" s="63"/>
      <c r="F816" s="64"/>
      <c r="G816" s="35">
        <v>201065</v>
      </c>
      <c r="H816" s="36"/>
      <c r="I816" s="159" t="s">
        <v>1930</v>
      </c>
      <c r="J816" s="159"/>
      <c r="K816" s="65" t="s">
        <v>588</v>
      </c>
      <c r="L816" s="65" t="s">
        <v>1155</v>
      </c>
      <c r="M816" s="92" t="s">
        <v>1158</v>
      </c>
      <c r="N816" s="65"/>
      <c r="O816" s="65"/>
      <c r="P816" s="65"/>
      <c r="Q816" s="65" t="s">
        <v>100</v>
      </c>
      <c r="R816" s="66">
        <f>S816+T816+U816</f>
        <v>290000</v>
      </c>
      <c r="S816" s="67">
        <v>290000</v>
      </c>
      <c r="T816" s="68"/>
      <c r="U816" s="68"/>
      <c r="V816" s="69"/>
      <c r="W816" s="70"/>
      <c r="X816" s="311"/>
      <c r="Y816" s="311"/>
      <c r="Z816" s="312"/>
    </row>
    <row r="817" spans="4:26" s="91" customFormat="1" ht="55.5" customHeight="1" x14ac:dyDescent="0.25">
      <c r="D817" s="1"/>
      <c r="E817" s="63"/>
      <c r="F817" s="64"/>
      <c r="G817" s="35">
        <v>201114</v>
      </c>
      <c r="H817" s="36"/>
      <c r="I817" s="159" t="s">
        <v>1931</v>
      </c>
      <c r="J817" s="159"/>
      <c r="K817" s="65" t="s">
        <v>588</v>
      </c>
      <c r="L817" s="65" t="s">
        <v>1155</v>
      </c>
      <c r="M817" s="92" t="s">
        <v>1213</v>
      </c>
      <c r="N817" s="65"/>
      <c r="O817" s="65"/>
      <c r="P817" s="65"/>
      <c r="Q817" s="65" t="s">
        <v>100</v>
      </c>
      <c r="R817" s="66">
        <f>S817+T817+U817</f>
        <v>110000</v>
      </c>
      <c r="S817" s="67">
        <v>110000</v>
      </c>
      <c r="T817" s="68"/>
      <c r="U817" s="68"/>
      <c r="V817" s="69"/>
      <c r="W817" s="70"/>
      <c r="X817" s="311"/>
      <c r="Y817" s="311"/>
      <c r="Z817" s="312"/>
    </row>
    <row r="818" spans="4:26" s="91" customFormat="1" ht="55.5" customHeight="1" x14ac:dyDescent="0.25">
      <c r="D818" s="1"/>
      <c r="E818" s="63"/>
      <c r="F818" s="64"/>
      <c r="G818" s="35">
        <v>201165</v>
      </c>
      <c r="H818" s="36"/>
      <c r="I818" s="159" t="s">
        <v>1932</v>
      </c>
      <c r="J818" s="159"/>
      <c r="K818" s="65" t="s">
        <v>588</v>
      </c>
      <c r="L818" s="65" t="s">
        <v>1155</v>
      </c>
      <c r="M818" s="92" t="s">
        <v>1159</v>
      </c>
      <c r="N818" s="65"/>
      <c r="O818" s="65"/>
      <c r="P818" s="65"/>
      <c r="Q818" s="65" t="s">
        <v>100</v>
      </c>
      <c r="R818" s="66">
        <f>S818+T818+U818</f>
        <v>320000</v>
      </c>
      <c r="S818" s="67">
        <v>320000</v>
      </c>
      <c r="T818" s="68"/>
      <c r="U818" s="68"/>
      <c r="V818" s="69"/>
      <c r="W818" s="70"/>
      <c r="X818" s="311"/>
      <c r="Y818" s="311"/>
      <c r="Z818" s="312"/>
    </row>
    <row r="819" spans="4:26" s="91" customFormat="1" ht="17.25" customHeight="1" x14ac:dyDescent="0.25">
      <c r="D819" s="1"/>
      <c r="E819" s="63"/>
      <c r="F819" s="64"/>
      <c r="G819" s="35"/>
      <c r="H819" s="36"/>
      <c r="I819" s="159"/>
      <c r="J819" s="159"/>
      <c r="K819" s="65"/>
      <c r="L819" s="65"/>
      <c r="M819" s="92"/>
      <c r="N819" s="65"/>
      <c r="O819" s="65"/>
      <c r="P819" s="65"/>
      <c r="Q819" s="65"/>
      <c r="R819" s="66"/>
      <c r="S819" s="67"/>
      <c r="T819" s="68"/>
      <c r="U819" s="68"/>
      <c r="V819" s="69"/>
      <c r="W819" s="70"/>
      <c r="X819" s="311"/>
      <c r="Y819" s="311"/>
      <c r="Z819" s="312"/>
    </row>
    <row r="820" spans="4:26" s="91" customFormat="1" ht="55.5" customHeight="1" x14ac:dyDescent="0.25">
      <c r="D820" s="1"/>
      <c r="E820" s="63"/>
      <c r="F820" s="64"/>
      <c r="G820" s="35">
        <v>203812</v>
      </c>
      <c r="H820" s="36"/>
      <c r="I820" s="159" t="s">
        <v>1920</v>
      </c>
      <c r="J820" s="159"/>
      <c r="K820" s="65" t="s">
        <v>588</v>
      </c>
      <c r="L820" s="65" t="s">
        <v>182</v>
      </c>
      <c r="M820" s="92" t="s">
        <v>1160</v>
      </c>
      <c r="N820" s="65"/>
      <c r="O820" s="65"/>
      <c r="P820" s="65"/>
      <c r="Q820" s="65" t="s">
        <v>100</v>
      </c>
      <c r="R820" s="66">
        <f>S820+T820+U820</f>
        <v>200000</v>
      </c>
      <c r="S820" s="67">
        <v>200000</v>
      </c>
      <c r="T820" s="68"/>
      <c r="U820" s="68"/>
      <c r="V820" s="69"/>
      <c r="W820" s="70"/>
      <c r="X820" s="311"/>
      <c r="Y820" s="311"/>
      <c r="Z820" s="312"/>
    </row>
    <row r="821" spans="4:26" s="91" customFormat="1" ht="21.75" customHeight="1" x14ac:dyDescent="0.25">
      <c r="D821" s="1"/>
      <c r="E821" s="63"/>
      <c r="F821" s="64"/>
      <c r="G821" s="35"/>
      <c r="H821" s="36"/>
      <c r="I821" s="159"/>
      <c r="J821" s="159"/>
      <c r="K821" s="65"/>
      <c r="L821" s="65"/>
      <c r="M821" s="92"/>
      <c r="N821" s="65"/>
      <c r="O821" s="65"/>
      <c r="P821" s="65"/>
      <c r="Q821" s="65"/>
      <c r="R821" s="66"/>
      <c r="S821" s="67"/>
      <c r="T821" s="68"/>
      <c r="U821" s="68"/>
      <c r="V821" s="69"/>
      <c r="W821" s="70"/>
      <c r="X821" s="311"/>
      <c r="Y821" s="311"/>
      <c r="Z821" s="312"/>
    </row>
    <row r="822" spans="4:26" s="91" customFormat="1" ht="55.5" customHeight="1" x14ac:dyDescent="0.25">
      <c r="D822" s="1"/>
      <c r="E822" s="63"/>
      <c r="F822" s="64"/>
      <c r="G822" s="35">
        <v>203794</v>
      </c>
      <c r="H822" s="36"/>
      <c r="I822" s="159" t="s">
        <v>1918</v>
      </c>
      <c r="J822" s="159"/>
      <c r="K822" s="65" t="s">
        <v>588</v>
      </c>
      <c r="L822" s="65" t="s">
        <v>1161</v>
      </c>
      <c r="M822" s="92" t="s">
        <v>1162</v>
      </c>
      <c r="N822" s="65"/>
      <c r="O822" s="65"/>
      <c r="P822" s="65"/>
      <c r="Q822" s="65" t="s">
        <v>100</v>
      </c>
      <c r="R822" s="66">
        <f>S822+T822+U822</f>
        <v>200000</v>
      </c>
      <c r="S822" s="67">
        <v>200000</v>
      </c>
      <c r="T822" s="68"/>
      <c r="U822" s="68"/>
      <c r="V822" s="69"/>
      <c r="W822" s="70"/>
      <c r="X822" s="311"/>
      <c r="Y822" s="311"/>
      <c r="Z822" s="312"/>
    </row>
    <row r="823" spans="4:26" s="91" customFormat="1" ht="55.5" customHeight="1" x14ac:dyDescent="0.25">
      <c r="D823" s="1"/>
      <c r="E823" s="63"/>
      <c r="F823" s="64"/>
      <c r="G823" s="35">
        <v>205598</v>
      </c>
      <c r="H823" s="36"/>
      <c r="I823" s="159" t="s">
        <v>1922</v>
      </c>
      <c r="J823" s="159"/>
      <c r="K823" s="65" t="s">
        <v>588</v>
      </c>
      <c r="L823" s="65" t="s">
        <v>1161</v>
      </c>
      <c r="M823" s="92" t="s">
        <v>1163</v>
      </c>
      <c r="N823" s="65"/>
      <c r="O823" s="65"/>
      <c r="P823" s="65"/>
      <c r="Q823" s="65" t="s">
        <v>100</v>
      </c>
      <c r="R823" s="66">
        <f>S823+T823+U823</f>
        <v>50000</v>
      </c>
      <c r="S823" s="67">
        <v>50000</v>
      </c>
      <c r="T823" s="68"/>
      <c r="U823" s="68"/>
      <c r="V823" s="69"/>
      <c r="W823" s="70"/>
      <c r="X823" s="311"/>
      <c r="Y823" s="311"/>
      <c r="Z823" s="312"/>
    </row>
    <row r="824" spans="4:26" s="91" customFormat="1" ht="29.25" customHeight="1" x14ac:dyDescent="0.25">
      <c r="D824" s="1"/>
      <c r="E824" s="63"/>
      <c r="F824" s="64"/>
      <c r="G824" s="35"/>
      <c r="H824" s="36"/>
      <c r="I824" s="159"/>
      <c r="J824" s="159"/>
      <c r="K824" s="65"/>
      <c r="L824" s="65"/>
      <c r="M824" s="65"/>
      <c r="N824" s="65"/>
      <c r="O824" s="65"/>
      <c r="P824" s="65"/>
      <c r="Q824" s="65"/>
      <c r="R824" s="66"/>
      <c r="S824" s="67"/>
      <c r="T824" s="68"/>
      <c r="U824" s="68"/>
      <c r="V824" s="69"/>
      <c r="W824" s="70"/>
      <c r="X824" s="311"/>
      <c r="Y824" s="311"/>
      <c r="Z824" s="312"/>
    </row>
    <row r="825" spans="4:26" s="91" customFormat="1" ht="29.25" customHeight="1" x14ac:dyDescent="0.25">
      <c r="D825" s="1" t="s">
        <v>587</v>
      </c>
      <c r="E825" s="95">
        <v>729</v>
      </c>
      <c r="F825" s="42"/>
      <c r="G825" s="43"/>
      <c r="H825" s="44"/>
      <c r="I825" s="161"/>
      <c r="J825" s="161"/>
      <c r="K825" s="78" t="s">
        <v>589</v>
      </c>
      <c r="L825" s="79"/>
      <c r="M825" s="42"/>
      <c r="N825" s="42"/>
      <c r="O825" s="42"/>
      <c r="P825" s="46"/>
      <c r="Q825" s="46"/>
      <c r="R825" s="47">
        <v>14067045.720000001</v>
      </c>
      <c r="S825" s="47">
        <v>14067045.720000001</v>
      </c>
      <c r="T825" s="48"/>
      <c r="U825" s="48"/>
      <c r="V825" s="82"/>
      <c r="W825" s="83"/>
      <c r="X825" s="315"/>
      <c r="Y825" s="315"/>
      <c r="Z825" s="316"/>
    </row>
    <row r="826" spans="4:26" s="91" customFormat="1" ht="29.25" customHeight="1" x14ac:dyDescent="0.25">
      <c r="D826" s="1"/>
      <c r="E826" s="63"/>
      <c r="F826" s="64"/>
      <c r="G826" s="35"/>
      <c r="H826" s="36"/>
      <c r="I826" s="159"/>
      <c r="J826" s="159"/>
      <c r="K826" s="126" t="s">
        <v>1164</v>
      </c>
      <c r="L826" s="65"/>
      <c r="M826" s="65"/>
      <c r="N826" s="65"/>
      <c r="O826" s="65"/>
      <c r="P826" s="65"/>
      <c r="Q826" s="65"/>
      <c r="R826" s="66"/>
      <c r="S826" s="67"/>
      <c r="T826" s="68"/>
      <c r="U826" s="68"/>
      <c r="V826" s="69"/>
      <c r="W826" s="70"/>
      <c r="X826" s="311"/>
      <c r="Y826" s="311"/>
      <c r="Z826" s="312"/>
    </row>
    <row r="827" spans="4:26" s="91" customFormat="1" ht="29.25" customHeight="1" x14ac:dyDescent="0.25">
      <c r="D827" s="1"/>
      <c r="E827" s="63"/>
      <c r="F827" s="64"/>
      <c r="G827" s="35">
        <v>113739</v>
      </c>
      <c r="H827" s="36"/>
      <c r="I827" s="159"/>
      <c r="J827" s="159"/>
      <c r="K827" s="65" t="s">
        <v>587</v>
      </c>
      <c r="L827" s="65" t="s">
        <v>589</v>
      </c>
      <c r="M827" s="65" t="s">
        <v>1164</v>
      </c>
      <c r="N827" s="65"/>
      <c r="O827" s="65"/>
      <c r="P827" s="65"/>
      <c r="Q827" s="65" t="s">
        <v>100</v>
      </c>
      <c r="R827" s="66">
        <f>S827+T827+U827</f>
        <v>7512904.7999999998</v>
      </c>
      <c r="S827" s="67">
        <v>7512904.7999999998</v>
      </c>
      <c r="T827" s="68"/>
      <c r="U827" s="68"/>
      <c r="V827" s="69"/>
      <c r="W827" s="70"/>
      <c r="X827" s="311"/>
      <c r="Y827" s="311"/>
      <c r="Z827" s="312"/>
    </row>
    <row r="828" spans="4:26" s="91" customFormat="1" ht="29.25" customHeight="1" x14ac:dyDescent="0.25">
      <c r="D828" s="1"/>
      <c r="E828" s="63"/>
      <c r="F828" s="64"/>
      <c r="G828" s="35"/>
      <c r="H828" s="36"/>
      <c r="I828" s="159"/>
      <c r="J828" s="159"/>
      <c r="K828" s="65"/>
      <c r="L828" s="65"/>
      <c r="M828" s="65"/>
      <c r="N828" s="65"/>
      <c r="O828" s="65"/>
      <c r="P828" s="65"/>
      <c r="Q828" s="65"/>
      <c r="R828" s="66"/>
      <c r="S828" s="67"/>
      <c r="T828" s="68"/>
      <c r="U828" s="68"/>
      <c r="V828" s="69"/>
      <c r="W828" s="70"/>
      <c r="X828" s="311"/>
      <c r="Y828" s="311"/>
      <c r="Z828" s="312"/>
    </row>
    <row r="829" spans="4:26" s="91" customFormat="1" ht="29.25" customHeight="1" x14ac:dyDescent="0.25">
      <c r="D829" s="1"/>
      <c r="E829" s="63"/>
      <c r="F829" s="64"/>
      <c r="G829" s="35"/>
      <c r="H829" s="36"/>
      <c r="I829" s="159"/>
      <c r="J829" s="159"/>
      <c r="K829" s="126" t="s">
        <v>1165</v>
      </c>
      <c r="L829" s="65"/>
      <c r="M829" s="65"/>
      <c r="N829" s="65"/>
      <c r="O829" s="65"/>
      <c r="P829" s="65"/>
      <c r="Q829" s="65"/>
      <c r="R829" s="66"/>
      <c r="S829" s="67"/>
      <c r="T829" s="68"/>
      <c r="U829" s="68"/>
      <c r="V829" s="69"/>
      <c r="W829" s="70"/>
      <c r="X829" s="311"/>
      <c r="Y829" s="311"/>
      <c r="Z829" s="312"/>
    </row>
    <row r="830" spans="4:26" s="91" customFormat="1" ht="78.75" customHeight="1" x14ac:dyDescent="0.25">
      <c r="D830" s="1"/>
      <c r="E830" s="63"/>
      <c r="F830" s="64"/>
      <c r="G830" s="35">
        <v>113174</v>
      </c>
      <c r="H830" s="36"/>
      <c r="I830" s="159"/>
      <c r="J830" s="159"/>
      <c r="K830" s="65" t="s">
        <v>1167</v>
      </c>
      <c r="L830" s="65" t="s">
        <v>589</v>
      </c>
      <c r="M830" s="65" t="s">
        <v>1166</v>
      </c>
      <c r="N830" s="65"/>
      <c r="O830" s="65"/>
      <c r="P830" s="65"/>
      <c r="Q830" s="65" t="s">
        <v>100</v>
      </c>
      <c r="R830" s="66">
        <f t="shared" ref="R830:R831" si="172">S830+T830+U830</f>
        <v>600000</v>
      </c>
      <c r="S830" s="67">
        <v>600000</v>
      </c>
      <c r="T830" s="68"/>
      <c r="U830" s="68"/>
      <c r="V830" s="69"/>
      <c r="W830" s="70"/>
      <c r="X830" s="311"/>
      <c r="Y830" s="311"/>
      <c r="Z830" s="312"/>
    </row>
    <row r="831" spans="4:26" s="91" customFormat="1" ht="78.75" customHeight="1" x14ac:dyDescent="0.25">
      <c r="D831" s="1"/>
      <c r="E831" s="63"/>
      <c r="F831" s="64"/>
      <c r="G831" s="35">
        <v>113179</v>
      </c>
      <c r="H831" s="36"/>
      <c r="I831" s="159"/>
      <c r="J831" s="159"/>
      <c r="K831" s="65" t="s">
        <v>1167</v>
      </c>
      <c r="L831" s="65" t="s">
        <v>589</v>
      </c>
      <c r="M831" s="65" t="s">
        <v>1168</v>
      </c>
      <c r="N831" s="65"/>
      <c r="O831" s="65"/>
      <c r="P831" s="65"/>
      <c r="Q831" s="65" t="s">
        <v>100</v>
      </c>
      <c r="R831" s="66">
        <f t="shared" si="172"/>
        <v>600000</v>
      </c>
      <c r="S831" s="67">
        <v>600000</v>
      </c>
      <c r="T831" s="68"/>
      <c r="U831" s="68"/>
      <c r="V831" s="69"/>
      <c r="W831" s="70"/>
      <c r="X831" s="311"/>
      <c r="Y831" s="311"/>
      <c r="Z831" s="312"/>
    </row>
    <row r="832" spans="4:26" s="91" customFormat="1" ht="222.75" customHeight="1" x14ac:dyDescent="0.25">
      <c r="D832" s="1"/>
      <c r="E832" s="63"/>
      <c r="F832" s="64"/>
      <c r="G832" s="35">
        <v>113340</v>
      </c>
      <c r="H832" s="36"/>
      <c r="I832" s="159"/>
      <c r="J832" s="159"/>
      <c r="K832" s="65" t="s">
        <v>1167</v>
      </c>
      <c r="L832" s="65" t="s">
        <v>589</v>
      </c>
      <c r="M832" s="154" t="s">
        <v>1208</v>
      </c>
      <c r="N832" s="65"/>
      <c r="O832" s="65"/>
      <c r="P832" s="65"/>
      <c r="Q832" s="65" t="s">
        <v>100</v>
      </c>
      <c r="R832" s="66">
        <f t="shared" ref="R832" si="173">S832+T832+U832</f>
        <v>600000</v>
      </c>
      <c r="S832" s="67">
        <v>600000</v>
      </c>
      <c r="T832" s="68"/>
      <c r="U832" s="68"/>
      <c r="V832" s="69"/>
      <c r="W832" s="70"/>
      <c r="X832" s="311"/>
      <c r="Y832" s="311"/>
      <c r="Z832" s="312"/>
    </row>
    <row r="833" spans="4:26" s="91" customFormat="1" ht="15.75" customHeight="1" x14ac:dyDescent="0.25">
      <c r="D833" s="1"/>
      <c r="E833" s="63"/>
      <c r="F833" s="64"/>
      <c r="G833" s="35"/>
      <c r="H833" s="36"/>
      <c r="I833" s="159"/>
      <c r="J833" s="159"/>
      <c r="K833" s="65"/>
      <c r="L833" s="65"/>
      <c r="M833" s="65"/>
      <c r="N833" s="65"/>
      <c r="O833" s="65"/>
      <c r="P833" s="65"/>
      <c r="Q833" s="65"/>
      <c r="R833" s="66"/>
      <c r="S833" s="67"/>
      <c r="T833" s="68"/>
      <c r="U833" s="68"/>
      <c r="V833" s="69"/>
      <c r="W833" s="70"/>
      <c r="X833" s="311"/>
      <c r="Y833" s="311"/>
      <c r="Z833" s="312"/>
    </row>
    <row r="834" spans="4:26" s="91" customFormat="1" ht="67.5" customHeight="1" x14ac:dyDescent="0.25">
      <c r="D834" s="1"/>
      <c r="E834" s="63"/>
      <c r="F834" s="64"/>
      <c r="G834" s="35">
        <v>113366</v>
      </c>
      <c r="H834" s="36"/>
      <c r="I834" s="159"/>
      <c r="J834" s="159"/>
      <c r="K834" s="65" t="s">
        <v>1170</v>
      </c>
      <c r="L834" s="65" t="s">
        <v>589</v>
      </c>
      <c r="M834" s="65" t="s">
        <v>1169</v>
      </c>
      <c r="N834" s="65"/>
      <c r="O834" s="65"/>
      <c r="P834" s="65"/>
      <c r="Q834" s="65" t="s">
        <v>100</v>
      </c>
      <c r="R834" s="66">
        <f t="shared" ref="R834" si="174">S834+T834+U834</f>
        <v>250000</v>
      </c>
      <c r="S834" s="67">
        <v>250000</v>
      </c>
      <c r="T834" s="68"/>
      <c r="U834" s="68"/>
      <c r="V834" s="69"/>
      <c r="W834" s="70"/>
      <c r="X834" s="311"/>
      <c r="Y834" s="311"/>
      <c r="Z834" s="312"/>
    </row>
    <row r="835" spans="4:26" s="91" customFormat="1" ht="67.5" customHeight="1" x14ac:dyDescent="0.25">
      <c r="D835" s="1"/>
      <c r="E835" s="63"/>
      <c r="F835" s="64"/>
      <c r="G835" s="35">
        <v>113390</v>
      </c>
      <c r="H835" s="36"/>
      <c r="I835" s="159"/>
      <c r="J835" s="159"/>
      <c r="K835" s="65" t="s">
        <v>1172</v>
      </c>
      <c r="L835" s="65" t="s">
        <v>589</v>
      </c>
      <c r="M835" s="65" t="s">
        <v>1171</v>
      </c>
      <c r="N835" s="65"/>
      <c r="O835" s="65"/>
      <c r="P835" s="65"/>
      <c r="Q835" s="65" t="s">
        <v>100</v>
      </c>
      <c r="R835" s="66">
        <f t="shared" ref="R835:R836" si="175">S835+T835+U835</f>
        <v>340000</v>
      </c>
      <c r="S835" s="67">
        <v>340000</v>
      </c>
      <c r="T835" s="68"/>
      <c r="U835" s="68"/>
      <c r="V835" s="69"/>
      <c r="W835" s="70"/>
      <c r="X835" s="311"/>
      <c r="Y835" s="311"/>
      <c r="Z835" s="312"/>
    </row>
    <row r="836" spans="4:26" s="91" customFormat="1" ht="84.75" customHeight="1" x14ac:dyDescent="0.25">
      <c r="D836" s="1"/>
      <c r="E836" s="63"/>
      <c r="F836" s="64"/>
      <c r="G836" s="35">
        <v>113186</v>
      </c>
      <c r="H836" s="36"/>
      <c r="I836" s="159"/>
      <c r="J836" s="159"/>
      <c r="K836" s="65" t="s">
        <v>1145</v>
      </c>
      <c r="L836" s="65" t="s">
        <v>589</v>
      </c>
      <c r="M836" s="65" t="s">
        <v>1173</v>
      </c>
      <c r="N836" s="65"/>
      <c r="O836" s="65"/>
      <c r="P836" s="65"/>
      <c r="Q836" s="65" t="s">
        <v>100</v>
      </c>
      <c r="R836" s="66">
        <f t="shared" si="175"/>
        <v>250000</v>
      </c>
      <c r="S836" s="67">
        <v>250000</v>
      </c>
      <c r="T836" s="68"/>
      <c r="U836" s="68"/>
      <c r="V836" s="69"/>
      <c r="W836" s="70"/>
      <c r="X836" s="311"/>
      <c r="Y836" s="311"/>
      <c r="Z836" s="312"/>
    </row>
    <row r="837" spans="4:26" s="91" customFormat="1" ht="67.5" customHeight="1" x14ac:dyDescent="0.25">
      <c r="D837" s="1"/>
      <c r="E837" s="63"/>
      <c r="F837" s="64"/>
      <c r="G837" s="35">
        <v>113453</v>
      </c>
      <c r="H837" s="36"/>
      <c r="I837" s="159"/>
      <c r="J837" s="159"/>
      <c r="K837" s="65" t="s">
        <v>1175</v>
      </c>
      <c r="L837" s="65" t="s">
        <v>589</v>
      </c>
      <c r="M837" s="65" t="s">
        <v>1174</v>
      </c>
      <c r="N837" s="65"/>
      <c r="O837" s="65"/>
      <c r="P837" s="65"/>
      <c r="Q837" s="65" t="s">
        <v>100</v>
      </c>
      <c r="R837" s="66">
        <f t="shared" ref="R837:R840" si="176">S837+T837+U837</f>
        <v>286000</v>
      </c>
      <c r="S837" s="67">
        <v>286000</v>
      </c>
      <c r="T837" s="68"/>
      <c r="U837" s="68"/>
      <c r="V837" s="69"/>
      <c r="W837" s="70"/>
      <c r="X837" s="311"/>
      <c r="Y837" s="311"/>
      <c r="Z837" s="312"/>
    </row>
    <row r="838" spans="4:26" s="91" customFormat="1" ht="67.5" customHeight="1" x14ac:dyDescent="0.25">
      <c r="D838" s="1"/>
      <c r="E838" s="63"/>
      <c r="F838" s="64"/>
      <c r="G838" s="35">
        <v>113457</v>
      </c>
      <c r="H838" s="36"/>
      <c r="I838" s="159"/>
      <c r="J838" s="159"/>
      <c r="K838" s="65" t="s">
        <v>1175</v>
      </c>
      <c r="L838" s="65" t="s">
        <v>589</v>
      </c>
      <c r="M838" s="65" t="s">
        <v>1176</v>
      </c>
      <c r="N838" s="65"/>
      <c r="O838" s="65"/>
      <c r="P838" s="65"/>
      <c r="Q838" s="65" t="s">
        <v>100</v>
      </c>
      <c r="R838" s="66">
        <f t="shared" si="176"/>
        <v>100000</v>
      </c>
      <c r="S838" s="67">
        <v>100000</v>
      </c>
      <c r="T838" s="68"/>
      <c r="U838" s="68"/>
      <c r="V838" s="69"/>
      <c r="W838" s="70"/>
      <c r="X838" s="311"/>
      <c r="Y838" s="311"/>
      <c r="Z838" s="312"/>
    </row>
    <row r="839" spans="4:26" s="91" customFormat="1" ht="67.5" customHeight="1" x14ac:dyDescent="0.25">
      <c r="D839" s="1"/>
      <c r="E839" s="63"/>
      <c r="F839" s="64"/>
      <c r="G839" s="35">
        <v>113462</v>
      </c>
      <c r="H839" s="36"/>
      <c r="I839" s="159"/>
      <c r="J839" s="159"/>
      <c r="K839" s="65" t="s">
        <v>1177</v>
      </c>
      <c r="L839" s="65" t="s">
        <v>589</v>
      </c>
      <c r="M839" s="65" t="s">
        <v>1178</v>
      </c>
      <c r="N839" s="65"/>
      <c r="O839" s="65"/>
      <c r="P839" s="65"/>
      <c r="Q839" s="65" t="s">
        <v>100</v>
      </c>
      <c r="R839" s="66">
        <f t="shared" si="176"/>
        <v>380000</v>
      </c>
      <c r="S839" s="67">
        <v>380000</v>
      </c>
      <c r="T839" s="68"/>
      <c r="U839" s="68"/>
      <c r="V839" s="69"/>
      <c r="W839" s="70"/>
      <c r="X839" s="311"/>
      <c r="Y839" s="311"/>
      <c r="Z839" s="312"/>
    </row>
    <row r="840" spans="4:26" s="91" customFormat="1" ht="67.5" customHeight="1" x14ac:dyDescent="0.25">
      <c r="D840" s="1"/>
      <c r="E840" s="63"/>
      <c r="F840" s="64"/>
      <c r="G840" s="35">
        <v>113752</v>
      </c>
      <c r="H840" s="36"/>
      <c r="I840" s="159"/>
      <c r="J840" s="159"/>
      <c r="K840" s="65" t="s">
        <v>1177</v>
      </c>
      <c r="L840" s="65" t="s">
        <v>589</v>
      </c>
      <c r="M840" s="65" t="s">
        <v>1179</v>
      </c>
      <c r="N840" s="65"/>
      <c r="O840" s="65"/>
      <c r="P840" s="65"/>
      <c r="Q840" s="65" t="s">
        <v>100</v>
      </c>
      <c r="R840" s="66">
        <f t="shared" si="176"/>
        <v>320000</v>
      </c>
      <c r="S840" s="67">
        <v>320000</v>
      </c>
      <c r="T840" s="68"/>
      <c r="U840" s="68"/>
      <c r="V840" s="69"/>
      <c r="W840" s="70"/>
      <c r="X840" s="311"/>
      <c r="Y840" s="311"/>
      <c r="Z840" s="312"/>
    </row>
    <row r="841" spans="4:26" s="91" customFormat="1" ht="9.75" customHeight="1" x14ac:dyDescent="0.25">
      <c r="D841" s="1"/>
      <c r="E841" s="63"/>
      <c r="F841" s="64"/>
      <c r="G841" s="35"/>
      <c r="H841" s="36"/>
      <c r="I841" s="159"/>
      <c r="J841" s="159"/>
      <c r="K841" s="65"/>
      <c r="L841" s="65"/>
      <c r="M841" s="65"/>
      <c r="N841" s="65"/>
      <c r="O841" s="65"/>
      <c r="P841" s="65"/>
      <c r="Q841" s="65"/>
      <c r="R841" s="66"/>
      <c r="S841" s="67"/>
      <c r="T841" s="68"/>
      <c r="U841" s="68"/>
      <c r="V841" s="69"/>
      <c r="W841" s="70"/>
      <c r="X841" s="311"/>
      <c r="Y841" s="311"/>
      <c r="Z841" s="312"/>
    </row>
    <row r="842" spans="4:26" s="91" customFormat="1" ht="40.5" customHeight="1" x14ac:dyDescent="0.25">
      <c r="D842" s="1"/>
      <c r="E842" s="63"/>
      <c r="F842" s="64"/>
      <c r="G842" s="35"/>
      <c r="H842" s="36"/>
      <c r="I842" s="159"/>
      <c r="J842" s="159"/>
      <c r="K842" s="126" t="s">
        <v>1180</v>
      </c>
      <c r="L842" s="65"/>
      <c r="M842" s="65"/>
      <c r="N842" s="65"/>
      <c r="O842" s="65"/>
      <c r="P842" s="65"/>
      <c r="Q842" s="65"/>
      <c r="R842" s="66"/>
      <c r="S842" s="67"/>
      <c r="T842" s="68"/>
      <c r="U842" s="68"/>
      <c r="V842" s="69"/>
      <c r="W842" s="70"/>
      <c r="X842" s="311"/>
      <c r="Y842" s="311"/>
      <c r="Z842" s="312"/>
    </row>
    <row r="843" spans="4:26" s="91" customFormat="1" ht="40.5" customHeight="1" x14ac:dyDescent="0.25">
      <c r="D843" s="1"/>
      <c r="E843" s="63"/>
      <c r="F843" s="64"/>
      <c r="G843" s="35">
        <v>113744</v>
      </c>
      <c r="H843" s="36"/>
      <c r="I843" s="159"/>
      <c r="J843" s="159"/>
      <c r="K843" s="126" t="s">
        <v>587</v>
      </c>
      <c r="L843" s="65" t="s">
        <v>589</v>
      </c>
      <c r="M843" s="65" t="s">
        <v>1181</v>
      </c>
      <c r="N843" s="65"/>
      <c r="O843" s="65"/>
      <c r="P843" s="65"/>
      <c r="Q843" s="65" t="s">
        <v>100</v>
      </c>
      <c r="R843" s="66">
        <f t="shared" ref="R843" si="177">S843+T843+U843</f>
        <v>2918140.92</v>
      </c>
      <c r="S843" s="67">
        <v>2918140.92</v>
      </c>
      <c r="T843" s="68"/>
      <c r="U843" s="68"/>
      <c r="V843" s="69"/>
      <c r="W843" s="70"/>
      <c r="X843" s="311"/>
      <c r="Y843" s="311"/>
      <c r="Z843" s="312"/>
    </row>
    <row r="844" spans="4:26" s="91" customFormat="1" ht="10.5" customHeight="1" x14ac:dyDescent="0.25">
      <c r="D844" s="1"/>
      <c r="E844" s="63"/>
      <c r="F844" s="64"/>
      <c r="G844" s="35"/>
      <c r="H844" s="36"/>
      <c r="I844" s="159"/>
      <c r="J844" s="159"/>
      <c r="K844" s="126"/>
      <c r="L844" s="65"/>
      <c r="M844" s="65"/>
      <c r="N844" s="65"/>
      <c r="O844" s="65"/>
      <c r="P844" s="65"/>
      <c r="Q844" s="65"/>
      <c r="R844" s="66"/>
      <c r="S844" s="67"/>
      <c r="T844" s="68"/>
      <c r="U844" s="68"/>
      <c r="V844" s="69"/>
      <c r="W844" s="70"/>
      <c r="X844" s="311"/>
      <c r="Y844" s="311"/>
      <c r="Z844" s="312"/>
    </row>
    <row r="845" spans="4:26" s="91" customFormat="1" ht="40.5" customHeight="1" x14ac:dyDescent="0.25">
      <c r="D845" s="1"/>
      <c r="E845" s="63"/>
      <c r="F845" s="64"/>
      <c r="G845" s="35"/>
      <c r="H845" s="36"/>
      <c r="I845" s="159"/>
      <c r="J845" s="159"/>
      <c r="K845" s="126" t="s">
        <v>1182</v>
      </c>
      <c r="L845" s="65"/>
      <c r="M845" s="65"/>
      <c r="N845" s="65"/>
      <c r="O845" s="65"/>
      <c r="P845" s="65"/>
      <c r="Q845" s="65"/>
      <c r="R845" s="66"/>
      <c r="S845" s="67"/>
      <c r="T845" s="68"/>
      <c r="U845" s="68"/>
      <c r="V845" s="69"/>
      <c r="W845" s="70"/>
      <c r="X845" s="311"/>
      <c r="Y845" s="311"/>
      <c r="Z845" s="312"/>
    </row>
    <row r="846" spans="4:26" s="91" customFormat="1" ht="51" customHeight="1" x14ac:dyDescent="0.25">
      <c r="D846" s="1"/>
      <c r="E846" s="63"/>
      <c r="F846" s="64"/>
      <c r="G846" s="35">
        <v>113153</v>
      </c>
      <c r="H846" s="36"/>
      <c r="I846" s="159"/>
      <c r="J846" s="159"/>
      <c r="K846" s="65" t="s">
        <v>1184</v>
      </c>
      <c r="L846" s="65" t="s">
        <v>589</v>
      </c>
      <c r="M846" s="65" t="s">
        <v>1183</v>
      </c>
      <c r="N846" s="65"/>
      <c r="O846" s="65"/>
      <c r="P846" s="65"/>
      <c r="Q846" s="65" t="s">
        <v>100</v>
      </c>
      <c r="R846" s="66">
        <f t="shared" ref="R846" si="178">S846+T846+U846</f>
        <v>420000</v>
      </c>
      <c r="S846" s="67">
        <v>420000</v>
      </c>
      <c r="T846" s="68"/>
      <c r="U846" s="68"/>
      <c r="V846" s="69"/>
      <c r="W846" s="70"/>
      <c r="X846" s="311"/>
      <c r="Y846" s="311"/>
      <c r="Z846" s="312"/>
    </row>
    <row r="847" spans="4:26" s="91" customFormat="1" ht="29.25" customHeight="1" x14ac:dyDescent="0.25">
      <c r="D847" s="1"/>
      <c r="E847" s="63"/>
      <c r="F847" s="64"/>
      <c r="G847" s="35"/>
      <c r="H847" s="36"/>
      <c r="I847" s="36"/>
      <c r="J847" s="36"/>
      <c r="K847" s="65"/>
      <c r="L847" s="65"/>
      <c r="M847" s="65"/>
      <c r="N847" s="65"/>
      <c r="O847" s="65"/>
      <c r="P847" s="65"/>
      <c r="Q847" s="65"/>
      <c r="R847" s="66"/>
      <c r="S847" s="67"/>
      <c r="T847" s="68"/>
      <c r="U847" s="68"/>
      <c r="V847" s="69"/>
      <c r="W847" s="70"/>
      <c r="X847" s="311"/>
      <c r="Y847" s="311"/>
      <c r="Z847" s="312"/>
    </row>
    <row r="848" spans="4:26" s="91" customFormat="1" ht="29.25" customHeight="1" thickBot="1" x14ac:dyDescent="0.3">
      <c r="D848" s="1"/>
      <c r="E848" s="96"/>
      <c r="F848" s="97"/>
      <c r="G848" s="98"/>
      <c r="H848" s="99"/>
      <c r="I848" s="99"/>
      <c r="J848" s="99"/>
      <c r="K848" s="100"/>
      <c r="L848" s="100"/>
      <c r="M848" s="100"/>
      <c r="N848" s="100"/>
      <c r="O848" s="100"/>
      <c r="P848" s="100"/>
      <c r="Q848" s="100"/>
      <c r="R848" s="101"/>
      <c r="S848" s="102"/>
      <c r="T848" s="103"/>
      <c r="U848" s="103"/>
      <c r="V848" s="104"/>
      <c r="W848" s="105"/>
      <c r="X848" s="321"/>
      <c r="Y848" s="321"/>
      <c r="Z848" s="322"/>
    </row>
  </sheetData>
  <autoFilter ref="C1:Z848"/>
  <mergeCells count="19">
    <mergeCell ref="T3:T5"/>
    <mergeCell ref="U3:U5"/>
    <mergeCell ref="V3:W4"/>
    <mergeCell ref="X3:Z4"/>
    <mergeCell ref="S3:S5"/>
    <mergeCell ref="R3:R5"/>
    <mergeCell ref="E3:E5"/>
    <mergeCell ref="F3:F5"/>
    <mergeCell ref="G3:G5"/>
    <mergeCell ref="H3:H5"/>
    <mergeCell ref="K3:K5"/>
    <mergeCell ref="L3:L5"/>
    <mergeCell ref="M3:M5"/>
    <mergeCell ref="N3:N5"/>
    <mergeCell ref="O3:O5"/>
    <mergeCell ref="P3:P5"/>
    <mergeCell ref="Q3:Q5"/>
    <mergeCell ref="I3:I5"/>
    <mergeCell ref="J3:J5"/>
  </mergeCells>
  <printOptions horizontalCentered="1" verticalCentered="1"/>
  <pageMargins left="0.23622047244094491" right="0.23622047244094491" top="0.15748031496062992" bottom="0.15748031496062992" header="0" footer="0"/>
  <pageSetup scale="50" orientation="landscape" horizontalDpi="4294967295" verticalDpi="4294967295" r:id="rId1"/>
  <headerFooter alignWithMargins="0">
    <oddHeader>&amp;R&amp;"Arial Black,Normal"&amp;10DPLR-5 R-1&amp;9&amp;"Arial,Normal"&amp;P  DE &amp;N</oddHeader>
  </headerFooter>
  <rowBreaks count="1" manualBreakCount="1">
    <brk id="729" min="1" max="2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RESUMEN POR PROGRAMAS (2)</vt:lpstr>
      <vt:lpstr>RESUMEN POR DEPENDENCIA</vt:lpstr>
      <vt:lpstr>REND FINANCIEROS</vt:lpstr>
      <vt:lpstr>DESGLOSE FAIS2020</vt:lpstr>
      <vt:lpstr>'DESGLOSE FAIS2020'!Área_de_impresión</vt:lpstr>
      <vt:lpstr>'REND FINANCIEROS'!Área_de_impresión</vt:lpstr>
      <vt:lpstr>'DESGLOSE FAIS2020'!Títulos_a_imprimir</vt:lpstr>
      <vt:lpstr>'REND FINANCIEROS'!Títulos_a_imprimir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Esmeralda</cp:lastModifiedBy>
  <cp:lastPrinted>2021-06-22T17:07:33Z</cp:lastPrinted>
  <dcterms:created xsi:type="dcterms:W3CDTF">2020-10-27T23:12:06Z</dcterms:created>
  <dcterms:modified xsi:type="dcterms:W3CDTF">2021-09-28T01:04:05Z</dcterms:modified>
</cp:coreProperties>
</file>