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_MonserratG\Desktop\2021-2024\2023\SINDES\"/>
    </mc:Choice>
  </mc:AlternateContent>
  <bookViews>
    <workbookView xWindow="0" yWindow="0" windowWidth="19740" windowHeight="11535"/>
  </bookViews>
  <sheets>
    <sheet name="CONCENTRADO DE INDICADORES " sheetId="1" r:id="rId1"/>
  </sheets>
  <definedNames>
    <definedName name="_xlnm._FilterDatabase" localSheetId="0" hidden="1">'CONCENTRADO DE INDICADORES '!$A$8:$S$354</definedName>
    <definedName name="_xlnm.Print_Area" localSheetId="0">'CONCENTRADO DE INDICADORES '!$A$1:$S$361</definedName>
    <definedName name="_xlnm.Print_Titles" localSheetId="0">'CONCENTRADO DE INDICADORES '!$1:$10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3" i="1" l="1"/>
  <c r="S351" i="1"/>
  <c r="S347" i="1"/>
  <c r="S345" i="1"/>
  <c r="S343" i="1"/>
  <c r="S341" i="1"/>
  <c r="S339" i="1"/>
  <c r="S337" i="1"/>
  <c r="S335" i="1"/>
  <c r="S333" i="1"/>
  <c r="S331" i="1"/>
  <c r="S329" i="1"/>
  <c r="R328" i="1"/>
  <c r="S327" i="1" s="1"/>
  <c r="S325" i="1"/>
  <c r="S321" i="1"/>
  <c r="S319" i="1"/>
  <c r="S315" i="1"/>
  <c r="S311" i="1"/>
  <c r="S309" i="1"/>
  <c r="S307" i="1"/>
  <c r="S299" i="1"/>
  <c r="S297" i="1"/>
  <c r="S295" i="1"/>
  <c r="S293" i="1"/>
  <c r="S291" i="1"/>
  <c r="S287" i="1"/>
  <c r="S285" i="1"/>
  <c r="S283" i="1"/>
  <c r="S281" i="1"/>
  <c r="S279" i="1"/>
  <c r="S277" i="1"/>
  <c r="S275" i="1"/>
  <c r="S265" i="1"/>
  <c r="S263" i="1"/>
  <c r="S259" i="1"/>
  <c r="S257" i="1"/>
  <c r="S255" i="1"/>
  <c r="S251" i="1"/>
  <c r="S249" i="1"/>
  <c r="S245" i="1"/>
  <c r="R244" i="1"/>
  <c r="S243" i="1" s="1"/>
  <c r="S241" i="1"/>
  <c r="S239" i="1"/>
  <c r="S237" i="1"/>
  <c r="S235" i="1"/>
  <c r="S233" i="1"/>
  <c r="S229" i="1"/>
  <c r="S227" i="1"/>
  <c r="S225" i="1"/>
  <c r="S223" i="1"/>
  <c r="S221" i="1"/>
  <c r="S219" i="1"/>
  <c r="S217" i="1"/>
  <c r="S214" i="1"/>
  <c r="S212" i="1"/>
  <c r="S206" i="1"/>
  <c r="S202" i="1"/>
  <c r="S198" i="1"/>
  <c r="S196" i="1"/>
  <c r="S188" i="1"/>
  <c r="S176" i="1"/>
  <c r="S174" i="1"/>
  <c r="S172" i="1"/>
  <c r="S170" i="1"/>
  <c r="R169" i="1"/>
  <c r="S168" i="1" s="1"/>
  <c r="S166" i="1"/>
  <c r="S164" i="1"/>
  <c r="S162" i="1"/>
  <c r="S160" i="1"/>
  <c r="S158" i="1"/>
  <c r="S156" i="1"/>
  <c r="S154" i="1"/>
  <c r="S152" i="1"/>
  <c r="S149" i="1"/>
  <c r="S146" i="1"/>
  <c r="S142" i="1"/>
  <c r="S140" i="1"/>
  <c r="S138" i="1"/>
  <c r="S136" i="1"/>
  <c r="S134" i="1"/>
  <c r="S132" i="1"/>
  <c r="S130" i="1"/>
  <c r="S128" i="1"/>
  <c r="S126" i="1"/>
  <c r="S124" i="1"/>
  <c r="S122" i="1"/>
  <c r="S120" i="1"/>
  <c r="S118" i="1"/>
  <c r="S116" i="1"/>
  <c r="S114" i="1"/>
  <c r="S112" i="1"/>
  <c r="S110" i="1"/>
  <c r="S108" i="1"/>
  <c r="R107" i="1"/>
  <c r="S106" i="1" s="1"/>
  <c r="S102" i="1"/>
  <c r="S100" i="1"/>
  <c r="R99" i="1"/>
  <c r="S98" i="1" s="1"/>
  <c r="S96" i="1"/>
  <c r="S94" i="1"/>
  <c r="R90" i="1"/>
  <c r="S89" i="1" s="1"/>
  <c r="R88" i="1"/>
  <c r="S87" i="1" s="1"/>
  <c r="S83" i="1"/>
  <c r="R80" i="1"/>
  <c r="S79" i="1" s="1"/>
  <c r="R78" i="1"/>
  <c r="S77" i="1" s="1"/>
  <c r="R76" i="1"/>
  <c r="S75" i="1" s="1"/>
  <c r="R74" i="1"/>
  <c r="S72" i="1" s="1"/>
  <c r="R71" i="1"/>
  <c r="S70" i="1" s="1"/>
  <c r="S66" i="1"/>
  <c r="R65" i="1"/>
  <c r="S64" i="1" s="1"/>
  <c r="R63" i="1"/>
  <c r="S62" i="1" s="1"/>
  <c r="R61" i="1"/>
  <c r="S60" i="1" s="1"/>
  <c r="S58" i="1"/>
  <c r="S56" i="1"/>
  <c r="S54" i="1"/>
  <c r="R53" i="1"/>
  <c r="S52" i="1" s="1"/>
  <c r="S49" i="1"/>
  <c r="S47" i="1"/>
  <c r="R46" i="1"/>
  <c r="S45" i="1" s="1"/>
  <c r="R44" i="1"/>
  <c r="S43" i="1" s="1"/>
  <c r="S41" i="1"/>
  <c r="S39" i="1"/>
  <c r="S29" i="1"/>
  <c r="S25" i="1"/>
  <c r="S23" i="1"/>
  <c r="S21" i="1"/>
  <c r="S19" i="1"/>
  <c r="S15" i="1"/>
  <c r="S13" i="1"/>
  <c r="S11" i="1"/>
</calcChain>
</file>

<file path=xl/sharedStrings.xml><?xml version="1.0" encoding="utf-8"?>
<sst xmlns="http://schemas.openxmlformats.org/spreadsheetml/2006/main" count="5223" uniqueCount="1395">
  <si>
    <t>EJE RECTOR</t>
  </si>
  <si>
    <t># PROGRAMA</t>
  </si>
  <si>
    <t>TEMA</t>
  </si>
  <si>
    <t>PROGRAMA INSTITUCIONAL</t>
  </si>
  <si>
    <t>DEPENDENCIA</t>
  </si>
  <si>
    <t>ÁREA ESPECÍFICA</t>
  </si>
  <si>
    <t>TIPO DE INDICADOR</t>
  </si>
  <si>
    <t>DIMENSIÓN</t>
  </si>
  <si>
    <t>FRECUENCIA</t>
  </si>
  <si>
    <t>RANGO DEL INDICADOR</t>
  </si>
  <si>
    <t>NOMBRE DEL INDICADOR</t>
  </si>
  <si>
    <t>DEFINICIÓN</t>
  </si>
  <si>
    <t>MÉTODO DE CÁLCULO</t>
  </si>
  <si>
    <t>UNIDAD DE MEDIDA DEL INDICADOR</t>
  </si>
  <si>
    <t>VARIABLES COMPONENTES</t>
  </si>
  <si>
    <t>UNIDAD DE MEDIDA DE LA VARIABLE</t>
  </si>
  <si>
    <t>2DO. SEMESTRE                                                             2022</t>
  </si>
  <si>
    <t>legalidad y derechos humanos</t>
  </si>
  <si>
    <t>PMD</t>
  </si>
  <si>
    <t>SRÍA. GENERAL</t>
  </si>
  <si>
    <t>GESTIÓN</t>
  </si>
  <si>
    <t>EFICACIA</t>
  </si>
  <si>
    <t>SEMESTRAL</t>
  </si>
  <si>
    <t>POR DEFINIRSE</t>
  </si>
  <si>
    <t>PORCENTAJE</t>
  </si>
  <si>
    <t>ND</t>
  </si>
  <si>
    <t>PP</t>
  </si>
  <si>
    <t>DIRECCIÓN TÉCNICA Y ADMINISTRATIVA DE CABILDO</t>
  </si>
  <si>
    <t>EFICIENCIA</t>
  </si>
  <si>
    <t>IP</t>
  </si>
  <si>
    <t>DIRECCIÓN DE ASUNTOS JURÍDICOS</t>
  </si>
  <si>
    <t>ESTRATEGICO</t>
  </si>
  <si>
    <t>ANUAL</t>
  </si>
  <si>
    <t>TASA DE VARIACIÓN DE RECOMENDACIONES ATENDIDAS POR CONCEPTO DE DERECHOS HUMANOS</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</si>
  <si>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</si>
  <si>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</si>
  <si>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RREDHACT</t>
  </si>
  <si>
    <t>Número de recomendaciones emitido por Derechos Humanos del año actual</t>
  </si>
  <si>
    <t>Recomendaciones</t>
  </si>
  <si>
    <t>((Número de recomendaciones emitido por Derechos Humanos del año actual-Número de recomendaciones emitido por Derechos Humanos del periodo anterior al evaluado)/Número de recomendaciones emitido por Derechos Humanos del año actual)*101</t>
  </si>
  <si>
    <t>RREDHANT</t>
  </si>
  <si>
    <t>Número de recomendaciones emitido por Derechos Humanos del periodo anterior al evaluado</t>
  </si>
  <si>
    <t>DIRECCIÓN DE GOBERNACIÓN</t>
  </si>
  <si>
    <t>PORCENTAJE DE COMISARÍAS Y DELEGACIONES ATENDIDAS</t>
  </si>
  <si>
    <t>Se comocerá el porcentaje de comisarías y delegaciones atendidas en el periodo</t>
  </si>
  <si>
    <t>(Total de comisarías y delegaciones atendidas  /Total de comisarías y delegaciones en el municipio)*100</t>
  </si>
  <si>
    <t>TCDA</t>
  </si>
  <si>
    <t xml:space="preserve">Total de comisarías y delegaciones atendidas     </t>
  </si>
  <si>
    <t>Comisarías y delegaciones</t>
  </si>
  <si>
    <t>(Total de comisarías y delegaciones atendidas  /Total de comisarías y delegaciones en el municipio)*101</t>
  </si>
  <si>
    <t>TCDM</t>
  </si>
  <si>
    <t>Total de comisarías y delegaciones en el municipio</t>
  </si>
  <si>
    <t>PORCENTAJE DE JUICIOS RESUELTOS</t>
  </si>
  <si>
    <t>Se conocerá el porcentaje de juicios resuletos en el periodo evaluado</t>
  </si>
  <si>
    <t>Total de Juicios Resueltos/Total de Juicios en Proceso</t>
  </si>
  <si>
    <t>TJR</t>
  </si>
  <si>
    <t>Total de Juicios Resueltos</t>
  </si>
  <si>
    <t>Juicios</t>
  </si>
  <si>
    <t>TJP</t>
  </si>
  <si>
    <t>Total de Juicios en Proceso</t>
  </si>
  <si>
    <t>TASA DE VARIACIÓN DE MANIFESTACIONES ATENDIDAS DE COMPETENCIA MUNICIPAL</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</si>
  <si>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</si>
  <si>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</si>
  <si>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TMCMPACT</t>
  </si>
  <si>
    <t>Total de manifestaciones de competencia municipal atendidas en el periodo evaluado</t>
  </si>
  <si>
    <t>Manifestaciones</t>
  </si>
  <si>
    <t>TMCMPANT</t>
  </si>
  <si>
    <t xml:space="preserve">Total de manifestaciones de competencia municipal periodo anterior al evaluado                           </t>
  </si>
  <si>
    <t>PORCENTAJE DE PROCEDIMIENTO JURÍDICOS DEFENDIDOS QUE REPRESENTAN UN RIESGO PARA LOS INTERÉSES DE LA ADMINISTRACIÓN PÚBLICA</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</si>
  <si>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</si>
  <si>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</si>
  <si>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TPJDRRIAP</t>
  </si>
  <si>
    <t xml:space="preserve">Total de procedimientos jurídicos defendidos que representan un riesgo para los interéses de la administración pública </t>
  </si>
  <si>
    <t>Procedimientos</t>
  </si>
  <si>
    <t>TPJ</t>
  </si>
  <si>
    <t xml:space="preserve">Total de procedimientos jurídicos </t>
  </si>
  <si>
    <t>5.0 a 8.5 años</t>
  </si>
  <si>
    <t>VIGENCIA PROMEDIO DE REGLAMENTOS MUNICIPALES</t>
  </si>
  <si>
    <t>Conocer la vigencia promedio de los reglamentos municipales</t>
  </si>
  <si>
    <t>Total de Años de Vigencia de Reglamentos/Total de Reglamentos</t>
  </si>
  <si>
    <t>AÑOS</t>
  </si>
  <si>
    <t>TAVR</t>
  </si>
  <si>
    <t>Total de Años de Vigencia de Reglamentos</t>
  </si>
  <si>
    <t>Años</t>
  </si>
  <si>
    <t>TR</t>
  </si>
  <si>
    <t>Total de Reglamentos</t>
  </si>
  <si>
    <t>Reglamentos</t>
  </si>
  <si>
    <t>VARIACIÓN PORCENTUAL DEL MARCO LEGAL EXISTENTE</t>
  </si>
  <si>
    <t>Mide el incremento o decremento del marco legal existente</t>
  </si>
  <si>
    <t>(Porcentaje de reglamentos actualizados en el periodo actual  -  Porcentaje de reglamentos actualizados en el periodo anterior)/Porcentaje de reglamentos actualizados en el periodo actual  )*100</t>
  </si>
  <si>
    <t>PRAPACT</t>
  </si>
  <si>
    <t xml:space="preserve">Porcentaje de reglamentos actualizados en el periodo actual  </t>
  </si>
  <si>
    <t>Porcentaje</t>
  </si>
  <si>
    <t>PRAPANT</t>
  </si>
  <si>
    <t xml:space="preserve">                                                                Porcentaje de reglamentos actualizados en el periodo anterior</t>
  </si>
  <si>
    <t>PORCENTAJE DE REGLAMENTOS APROBADOS POR CABILDO</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</si>
  <si>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</si>
  <si>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</si>
  <si>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TRAA</t>
  </si>
  <si>
    <t>Total de Reglamentos Aprobados para Actualización</t>
  </si>
  <si>
    <t>TRANC</t>
  </si>
  <si>
    <t>Total de Reglamentos Aprobados para Nueva Creación</t>
  </si>
  <si>
    <t>TRPACP</t>
  </si>
  <si>
    <t>Total de Reglamentos Propuestos para Actualización en el Periodo</t>
  </si>
  <si>
    <t>TRPNCP</t>
  </si>
  <si>
    <t>Total de Reglamentos Propuestos para Nueva Creación en el Periodo</t>
  </si>
  <si>
    <t>seguridad ciudadana</t>
  </si>
  <si>
    <t>SEPLADE</t>
  </si>
  <si>
    <t>DIR. DE PLANEACIÓN</t>
  </si>
  <si>
    <t>CUATRIMESTRAL</t>
  </si>
  <si>
    <t>VARIACIÓN PORCENTUAL DE LA PERCEPCIÓN DEL DESEMPEÑO GUBERNAMENTAL EN EL PERIODO EVALUADO</t>
  </si>
  <si>
    <t>Mide el incremento o decremento de la percepción del desempeño gubernamental en el periodo</t>
  </si>
  <si>
    <t>(Porcentaje de efectividad gubernamental en el periodo evaluado-Porcentaje de efectividad gubernamental  en el periodo anterior al evaluado)/Porcentaje de efectividad gubernamental en el periodo evaluado)*100</t>
  </si>
  <si>
    <t>PEPEV</t>
  </si>
  <si>
    <t>Porcentaje de efectividad gubernamental en el periodo evaluado</t>
  </si>
  <si>
    <t>(Porcentaje de efectividad gubernamental en el periodo evaluado-Porcentaje de efectividad gubernamental en el periodo anterior al evaluado)/Porcentaje de efectividad en el periodo evaluado)*100</t>
  </si>
  <si>
    <t>PEPANT</t>
  </si>
  <si>
    <t xml:space="preserve">Porcentaje de efectividad gubernamental en el periodo anterior al evaluado                                                              </t>
  </si>
  <si>
    <t>participación ciudadana</t>
  </si>
  <si>
    <t>DIRECCIÓN DE ASUNTOS VECINALES Y CAMPESINOS</t>
  </si>
  <si>
    <t>TASA DE VARIACIÓN PORCENTUAL DE COMITÉS VECINALES INSTALADOS</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</si>
  <si>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</si>
  <si>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</si>
  <si>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TCVICOLAC</t>
  </si>
  <si>
    <t>Total de comités vecinales instalados en periodo evaluado</t>
  </si>
  <si>
    <t>Comités</t>
  </si>
  <si>
    <t>SA</t>
  </si>
  <si>
    <t>TCVILOCAN</t>
  </si>
  <si>
    <t>Total de comités vecinales instalados en el periodo anterior al evaluado</t>
  </si>
  <si>
    <t>POR DEFINIR</t>
  </si>
  <si>
    <t>EFICACIA EN EL RECURSO DESTINADO A CONSULTAS CIUDADANAS, FOROS, ASAMBLEAS CIUDADANAS Y/O CABILDO ABIERTO</t>
  </si>
  <si>
    <t xml:space="preserve"> Mide la eficacia del recurso presupuestado destinado a consultas ciudadanas, foros, asambleas ciudadanas y/o cabildo abrierto</t>
  </si>
  <si>
    <t>(Recurso ejercido para consulta ciudadana, foros, asambleas ciudadanas y cabildo abierto en el periodo / Recurso presupuestado para consulta ciudadana, foros, asambleas ciudadanas y cabildo abierto en el periodo evaluado) * 100</t>
  </si>
  <si>
    <t>Recurso ejercido para consulta ciudadana, foros, asambleas ciudadanas y cabildo abierto en el periodo evaluado</t>
  </si>
  <si>
    <t>Pesos</t>
  </si>
  <si>
    <t>DIR. DE PROG. Y CONTROL PRESUPUESTAL</t>
  </si>
  <si>
    <t xml:space="preserve">EFICACIA EN EL RECURSO DESTINADO A CONSULTAS CIUDADANAS, FOROS, ASAMBLEAS CIUDADANAS Y/O CABILDO ABIERTO                                 </t>
  </si>
  <si>
    <t>Recurso presupuestado para consulta ciudadana, foros, asambleas ciudadanas y cabildo abierto en el periodo evaluado</t>
  </si>
  <si>
    <t>VARIACIÓN PORCENTUAL DE  PARTICIPACIÓN DE LA CIUDADANÍA EN EL GOBIERNO MUNICIPAL ANUAL. DESGLOSADA POR SEXO.</t>
  </si>
  <si>
    <t xml:space="preserve">Mide el incremento o decremento de participación de la ciudadanía en el gobierno municipal </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</si>
  <si>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</si>
  <si>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PPACT</t>
  </si>
  <si>
    <t xml:space="preserve">Total de personas que participaron en consultas ciudadanas, foros, asambleas ciudadanas, cabildo abierto y demás herramientas de participación convocadas por el gobierno municipal en el periodo evaluado                        </t>
  </si>
  <si>
    <t>personas</t>
  </si>
  <si>
    <t>VARIACIÓN PORCENTUAL DE PARTICIPACIÓN DE LA CIUDADANÍA EN EL GOBIERNO MUNICIPAL ANUAL. DESGLOSADA POR SEXO.</t>
  </si>
  <si>
    <t>PPPANT</t>
  </si>
  <si>
    <t>Total de personas que participaron en consultas ciudadanas, foros, asambleas ciudadanas, cabildo abierto y demás herramientas de participación convocadas por el gobierno municipal en el periodo anterior al evaluado</t>
  </si>
  <si>
    <t>SSP</t>
  </si>
  <si>
    <t>VARIACIÓN PORCENTUAL DE POLICÍAS CERTIFICADOS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</si>
  <si>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</si>
  <si>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</si>
  <si>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TPOE</t>
  </si>
  <si>
    <t>Total de Policías Operativos Certificados en el periodo evaluado</t>
  </si>
  <si>
    <t>Policías</t>
  </si>
  <si>
    <t>TPOEAPE</t>
  </si>
  <si>
    <t>Total de Policías Operativos certificados  en el periodo anterior al Evaluado</t>
  </si>
  <si>
    <t>S</t>
  </si>
  <si>
    <t>DIR. DE PROGRAMACIÓN Y CONTROL PRESUPUESTAL</t>
  </si>
  <si>
    <t>$216 a $830</t>
  </si>
  <si>
    <t>COSTO DE OPERACIÓN DEL ÓRGANO DE SEGURIDAD PÚBLICA / TRÁNSITO POR HABITANTE</t>
  </si>
  <si>
    <t>Determinar el costo por habitante del Órgano de Seguridad Pública/Tránsito</t>
  </si>
  <si>
    <t>Costo del Órgano de Seguridad Pública/Tránsito/Población Total Municipal</t>
  </si>
  <si>
    <t>PESOS</t>
  </si>
  <si>
    <t>COSPT</t>
  </si>
  <si>
    <t>Costo del Órgano de Seguridad Pública/Tránsito</t>
  </si>
  <si>
    <t>SECRETARÍA DE PLANEACIÓN Y DESARROLLO ECONÓMICO</t>
  </si>
  <si>
    <t>DIRECCIÓN DE PLANEACIÓN</t>
  </si>
  <si>
    <t>PTM</t>
  </si>
  <si>
    <t>Población Total Municipal</t>
  </si>
  <si>
    <t>Habitantes</t>
  </si>
  <si>
    <t>POLICÍA VIAL</t>
  </si>
  <si>
    <t>74.3% a 89.0%</t>
  </si>
  <si>
    <t>PORCENTAJE DE DETENIDOS POR FALTAS ADMINISTRATIVAS</t>
  </si>
  <si>
    <t>Determinar del universo de detenidos, el porcentaje que corresponde por faltas
administrativas</t>
  </si>
  <si>
    <t>(Detenidos por Faltas Administrativas / Total de Detenidos) x 100</t>
  </si>
  <si>
    <t>DFA</t>
  </si>
  <si>
    <t>Detenidos por Faltas Administrativas</t>
  </si>
  <si>
    <t>Detenidos</t>
  </si>
  <si>
    <t>TD</t>
  </si>
  <si>
    <t>Total de Detenidos</t>
  </si>
  <si>
    <t>IP/S</t>
  </si>
  <si>
    <t>$2,155 a $34,478</t>
  </si>
  <si>
    <t>INVERSIÓN EN PROGRAMAS DE PREVENCIÓN POR CADA MIL HABITANTES</t>
  </si>
  <si>
    <t>Determinar la inversión en programas de prevención en la seguridad por cada mil habitantes</t>
  </si>
  <si>
    <t>Inversión en Programas de Prevención/ (Población Total Municipal / 1,000)</t>
  </si>
  <si>
    <t>IPP</t>
  </si>
  <si>
    <t>Inversión en Programas de Prevención</t>
  </si>
  <si>
    <t>Determinar la inversión en programas de prevención por cada mil habitantes</t>
  </si>
  <si>
    <t>11.9 a 14.2</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</si>
  <si>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</si>
  <si>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</si>
  <si>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</si>
  <si>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</si>
  <si>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NPMC</t>
  </si>
  <si>
    <t>Número de Personas Muertas Ocasionadas por Conflictos con Violencia</t>
  </si>
  <si>
    <t>Personas</t>
  </si>
  <si>
    <t>SECRETARÍA DE ADMINISTRACIÓN Y FINANZAS</t>
  </si>
  <si>
    <t>DIR. DE RECURSOS HUMANOS</t>
  </si>
  <si>
    <t>$197,889 a $262,297</t>
  </si>
  <si>
    <t>REMUNERACIÓN PROMEDIO POR POLICÍA OPERATIVO</t>
  </si>
  <si>
    <t>Conocer la remuneración promedio por policía operativo</t>
  </si>
  <si>
    <t>Nómina Policías Operativos/Total de Policías Operativos</t>
  </si>
  <si>
    <t>NPO</t>
  </si>
  <si>
    <t>Nómina Policías Operativos</t>
  </si>
  <si>
    <t>COORDINACIÓN ADMINISTRATIVA</t>
  </si>
  <si>
    <t>TPO</t>
  </si>
  <si>
    <t>Total de Policías Operativos</t>
  </si>
  <si>
    <t>Policías operativos</t>
  </si>
  <si>
    <t>CENTRO DE ATENCIÓN A EMERGENCIAS URBANAS</t>
  </si>
  <si>
    <t>0 a 3.1%</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</si>
  <si>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</si>
  <si>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</si>
  <si>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</si>
  <si>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NSC4AF</t>
  </si>
  <si>
    <t>Número Solicitudes Servicio C4 Relacionadas con Acoso Físico</t>
  </si>
  <si>
    <t>Solicitudes</t>
  </si>
  <si>
    <t>NSC4AS</t>
  </si>
  <si>
    <t>Número Solicitudes Servicio C4 Relacionadas con Acoso Sexual</t>
  </si>
  <si>
    <t>NSSC4</t>
  </si>
  <si>
    <t>Número Solicitudes Servicio C4.</t>
  </si>
  <si>
    <t>45.7 a 120.1</t>
  </si>
  <si>
    <t>NÚMERO SOLICITUDES DE SERVICIO VÍA C4 A POLICÍA MUNICIPAL POR CADA MIL HABITANTES</t>
  </si>
  <si>
    <t>Conocer el número de solicitudes de servicio vía C 4 a policía municipal por cada mil
habitantes</t>
  </si>
  <si>
    <t>Número Solicitudes Servicio C4 / (Población Total Municipal / 1,000)</t>
  </si>
  <si>
    <t>SOLICITUDES DE SERVICIO</t>
  </si>
  <si>
    <t>12.7% a 29.5%</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</si>
  <si>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</si>
  <si>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</si>
  <si>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</si>
  <si>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NSSC4F</t>
  </si>
  <si>
    <t>Número Solicitudes Servicio C4 Relacionadas con Violencia Familiar y Disputa Vecinal</t>
  </si>
  <si>
    <t>Seguridad ciudadana</t>
  </si>
  <si>
    <t>PORCENTAJE DE LA POBLACIÓN QUE IDENTIFICA A LA POLICÍA PREVENTIVA MUNICIPAL COMO UNA AUTORIDAD QUE LE INSPIRA CONFIANZA</t>
  </si>
  <si>
    <t>Se conocerá el porcentaje de la población que identifica a la policía preventiva municipal como una autoridad que le inspira confianza</t>
  </si>
  <si>
    <t>(Población satisfecha con el servicio de la policía preventiva / Población Muestra servicio de la policía preventiva)*100</t>
  </si>
  <si>
    <t>PSSPP</t>
  </si>
  <si>
    <t xml:space="preserve">Población satisfecha con el servicio de la policía preventiva                                                          </t>
  </si>
  <si>
    <t>Viviendas</t>
  </si>
  <si>
    <t>PMspp</t>
  </si>
  <si>
    <t>Población Muestra servicio de la policía preventiva</t>
  </si>
  <si>
    <t>7.0 a 9.6</t>
  </si>
  <si>
    <t>PERMANENCIA LABORAL DE POLICÍAS OPERATIVOS</t>
  </si>
  <si>
    <t>Conocer la permanencia laboral de los policías operativos en el Órgano de Seguridad Pública/Tránsito</t>
  </si>
  <si>
    <t>Total de Años de Permanencia de los Policías Operativos/Total de Policías Operativos</t>
  </si>
  <si>
    <t>TAPPO</t>
  </si>
  <si>
    <t>Total de Años de Permanencia de los Policías Operativos</t>
  </si>
  <si>
    <t>6.1 a 20.1</t>
  </si>
  <si>
    <t>DETENIDOS POR CADA MIL HABITANTES</t>
  </si>
  <si>
    <t>Determinar el número de detenidos por cada mil habitantes</t>
  </si>
  <si>
    <t>Total de Detenidos / (Población Total Municipal / 1,000)</t>
  </si>
  <si>
    <t>DETENIDOS</t>
  </si>
  <si>
    <t>11.2 a 13.4</t>
  </si>
  <si>
    <t>TASA DE HOMICIDIOS POR CADA 100 MIL HABITANTES</t>
  </si>
  <si>
    <t>Determinar la tasa de homicidio doloso por cada cien mil habitantes en el territorio
municipal</t>
  </si>
  <si>
    <t>Total de Homicidios Cometidos/(Población Total Municipal/100,000)</t>
  </si>
  <si>
    <t>HOMICIDIOS DOLOSOS</t>
  </si>
  <si>
    <t>THC</t>
  </si>
  <si>
    <t>Total de Homicidios Dolosos Cometidos</t>
  </si>
  <si>
    <t>Homicidios</t>
  </si>
  <si>
    <t>1.0 a 1.6</t>
  </si>
  <si>
    <t>POLICÍAS OPERATIVOS DE SEGURIDAD PÚBLICA POR CADA MIL HABITANTES</t>
  </si>
  <si>
    <t>Determinar el número de policías operativos por cada mil habitantes</t>
  </si>
  <si>
    <t>Total de Policías Operativos / (Población Total Municipal/ 1,000)</t>
  </si>
  <si>
    <t>POLICÍAS OPERATIVOS</t>
  </si>
  <si>
    <t>CONTRALORÍA GENERAL</t>
  </si>
  <si>
    <t>DIR. DE CONTROL INTERNO</t>
  </si>
  <si>
    <t>31% a 68%</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</si>
  <si>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</si>
  <si>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</si>
  <si>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</si>
  <si>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TQCOSP</t>
  </si>
  <si>
    <t>Total de Quejas Contra el Órgano de Seguridad Pública/Tránsito</t>
  </si>
  <si>
    <t>Quejas</t>
  </si>
  <si>
    <t>Conocer el porcentaje de quejas en contra
del órgano de Seguridad Pública Tránsito respecto del total de quejas
contra el Ayuntamiento</t>
  </si>
  <si>
    <t>TQCA</t>
  </si>
  <si>
    <t>Total de Quejas contra el Ayuntamiento</t>
  </si>
  <si>
    <t>TASA DE INVERSIÓN EN INFRAESTRUCTURA PARA LA SEGUIRDAD PÚBLICA</t>
  </si>
  <si>
    <t>Se conocerá la tasa de inversión en infraestructura y equipamiento para la seguridad pública</t>
  </si>
  <si>
    <t xml:space="preserve">((Inversión en infraestructura para la Seguridad Pública periodo actual-Inversión en infraestructura para la Seguridad Pública periodo anterior)/Inversión en infraestructura para la Seguridad Pública periodo actual)*100 </t>
  </si>
  <si>
    <t>IIPSPACT</t>
  </si>
  <si>
    <t xml:space="preserve">Inversión en infraestructura para la Seguridad Pública periodo actual                  </t>
  </si>
  <si>
    <t>IIPSPANT</t>
  </si>
  <si>
    <t xml:space="preserve">Inversión en infraestructura para la Seguridad Pública periodo anterior    </t>
  </si>
  <si>
    <t>COORD. GENERAL DE PROTEC. CIVIL Y BOMBEROS</t>
  </si>
  <si>
    <t>DIR. DE BOMBEROS</t>
  </si>
  <si>
    <t>0.1 a 0.5</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</si>
  <si>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</si>
  <si>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</si>
  <si>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</si>
  <si>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</si>
  <si>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NIRM</t>
  </si>
  <si>
    <t>Número de Incendios Relacionados con Muertes</t>
  </si>
  <si>
    <t>Incendios</t>
  </si>
  <si>
    <t>DIR. DE PROTECCIÓN CIVIL</t>
  </si>
  <si>
    <t>0 a 0.3%</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</si>
  <si>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</si>
  <si>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</si>
  <si>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</si>
  <si>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NPAN</t>
  </si>
  <si>
    <t>Número de Personas Muertas, Desaparecidas y Afectadas Directamente Atribuido a Desastres Naturales</t>
  </si>
  <si>
    <t>1 a 0.3%</t>
  </si>
  <si>
    <t>NPAES</t>
  </si>
  <si>
    <t>Número de Personas Muertas, Desaparecidas y Afectadas Directamente Atribuido a Desastres Económicos y Sociales</t>
  </si>
  <si>
    <t>2 a 0.3%</t>
  </si>
  <si>
    <t>ambientales</t>
  </si>
  <si>
    <t>0.0 a 0.1</t>
  </si>
  <si>
    <t>NÚMERO DE PERSONASMUERTAS,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</si>
  <si>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</si>
  <si>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</si>
  <si>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 xml:space="preserve">GESTIÓN </t>
  </si>
  <si>
    <t>0.0 - 0.1</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</si>
  <si>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</si>
  <si>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</si>
  <si>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</si>
  <si>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NPAA</t>
  </si>
  <si>
    <t>Número de Personas Muertas, Desaparecidas y Afectadas Directamente Atribuido a Desastres por Agua</t>
  </si>
  <si>
    <t>14.2 a 15.9</t>
  </si>
  <si>
    <t>NÚMERO DE BOMBEROS POR CADA 100,000 HABITANTES</t>
  </si>
  <si>
    <t>Determinar el número de bomberos por cada cien mil habitantes</t>
  </si>
  <si>
    <t>Total de Bomberos/ (Población Total Municipal/100,000)</t>
  </si>
  <si>
    <t>BOMBEROS</t>
  </si>
  <si>
    <t>TB</t>
  </si>
  <si>
    <t>Total de Bomberos</t>
  </si>
  <si>
    <t>Bomberos</t>
  </si>
  <si>
    <t>Total de Bomberos / (Población Total Municipal/100,000)</t>
  </si>
  <si>
    <t>COORDINACIÓN GENERAL DE PROTECCIÓN CIVIL Y BOMBEROS</t>
  </si>
  <si>
    <t xml:space="preserve">VARIACIÓN PORCENTUAL DE COMITÉS DE PROTECCIÓN CIVIL CONSTITUIDOS </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</si>
  <si>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</si>
  <si>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</si>
  <si>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TCCCAE</t>
  </si>
  <si>
    <t xml:space="preserve">Total de comités de protección civil constituidos en el año evaluado                                                          </t>
  </si>
  <si>
    <t>TCCCAPE</t>
  </si>
  <si>
    <t xml:space="preserve">Total de comités de protección civil constituidos  en el año previo al evaluado            </t>
  </si>
  <si>
    <t>movilidad y vialidades</t>
  </si>
  <si>
    <t>DIRECCIÓN DE PROGRAMACIÓN Y CONTROL PRESUPUESTAL</t>
  </si>
  <si>
    <t>ECONOMÍA</t>
  </si>
  <si>
    <t>0%  -  3.6%</t>
  </si>
  <si>
    <t>PORCENTAJE DE INVERSIÓN EN MOVILIDAD ALTERNATIVA RESPECTO DEL TOTAL DE INVERSIÓN EN INFRAESTRUCTURA</t>
  </si>
  <si>
    <t>Identificar el nivel de inversión en movilidad alternativa comparado con el total de inversión en infraestructura</t>
  </si>
  <si>
    <t>(Inversión en Movilidad Alternativa/Inversión en Infraestructura) x 100</t>
  </si>
  <si>
    <t>IMA</t>
  </si>
  <si>
    <t>Inversión en Movilidad Alternativa</t>
  </si>
  <si>
    <t>IINF</t>
  </si>
  <si>
    <t>Inversión en Infraestructura</t>
  </si>
  <si>
    <t>SDUOP</t>
  </si>
  <si>
    <t>DIRECCIÓN DE OBRAS PÚBLICAS</t>
  </si>
  <si>
    <t>$1.00  -  $4.94</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</si>
  <si>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</si>
  <si>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</si>
  <si>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</si>
  <si>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IMVA</t>
  </si>
  <si>
    <t xml:space="preserve">Inversión en Mantenimiento Vialidades Asfaltadas </t>
  </si>
  <si>
    <t>MCTVAM</t>
  </si>
  <si>
    <t>Metros Cuadratos Totales de Vialidades Asfaltadas en el Municipio</t>
  </si>
  <si>
    <t>Metros cuadrados</t>
  </si>
  <si>
    <t>2.0  -  4.4</t>
  </si>
  <si>
    <t>KILÓMETROS DE CICLOVÍAS POR CADA 100,000 HABITANTES</t>
  </si>
  <si>
    <t>Medir el número de kilómetros de ciclovías existentes en el municipio por cada cien mil
habitantes</t>
  </si>
  <si>
    <t>Kilómetros de Ciclovías/(Población Total Municipal/100,000)</t>
  </si>
  <si>
    <t>KILÓMETROS</t>
  </si>
  <si>
    <t>KC</t>
  </si>
  <si>
    <t>Kilómetros de Ciclovías</t>
  </si>
  <si>
    <t>Kilómetros</t>
  </si>
  <si>
    <t>COORD. MOV. Y TRANSP.</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</si>
  <si>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</si>
  <si>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</si>
  <si>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</si>
  <si>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KSTPC</t>
  </si>
  <si>
    <t>Kilómetros del Sistema de Transporte Público Colectivo</t>
  </si>
  <si>
    <t>74.7%  - 82.1%</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</si>
  <si>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</si>
  <si>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</si>
  <si>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</si>
  <si>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MCTVCHM</t>
  </si>
  <si>
    <t>Metros Cuadrados Totales de Vialidades de Concreto Hidráulico en el Municipio</t>
  </si>
  <si>
    <t>TMCV</t>
  </si>
  <si>
    <t>Total de Metros Cuadrados de Vialidades en el Municipio</t>
  </si>
  <si>
    <t>SEPLADE (GOB.EDO)</t>
  </si>
  <si>
    <t>0.36  -  0.53</t>
  </si>
  <si>
    <t>VEHICULOS AUTOMOTORES POR HABITANTE</t>
  </si>
  <si>
    <t>Determinar el número de vehículos automotores por habitante</t>
  </si>
  <si>
    <t>(Parque Vehicular/Población Total Municipal)</t>
  </si>
  <si>
    <t>VEHICULOS</t>
  </si>
  <si>
    <t>PV</t>
  </si>
  <si>
    <t>Parque Vehicular</t>
  </si>
  <si>
    <t>Vehículos</t>
  </si>
  <si>
    <t>0.06  -  0.23</t>
  </si>
  <si>
    <t>NÚMERO DE INFRACCIONES CON RESPECTO AL PARQUE VEHICULAR EN EL MUNICIPIO</t>
  </si>
  <si>
    <t>Conocer el índice de infracciones aplicadas en el municipio con relación al parque
vehicular</t>
  </si>
  <si>
    <t>Total de Infracciones/Parque Vehicular</t>
  </si>
  <si>
    <t>INFRACCIONES</t>
  </si>
  <si>
    <t>TI</t>
  </si>
  <si>
    <t>Total de Infracciones</t>
  </si>
  <si>
    <t>Infracciones</t>
  </si>
  <si>
    <t>35.2  -  80.2</t>
  </si>
  <si>
    <t>ACCIDENTES VIALES POR CADA 10 MIL HABITANTES</t>
  </si>
  <si>
    <t>Determinar el número de accidentes viales por cada 10 mil habitantes</t>
  </si>
  <si>
    <t>Accidentes Viales/ (Población Total Municipal / 10,000)</t>
  </si>
  <si>
    <t>ACCIDENTES VIALES</t>
  </si>
  <si>
    <t>AV</t>
  </si>
  <si>
    <t>Accidentes Viales</t>
  </si>
  <si>
    <t>Accidentes</t>
  </si>
  <si>
    <t>2.1%  -  4.7%</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</si>
  <si>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</si>
  <si>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</si>
  <si>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</si>
  <si>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AVIPC</t>
  </si>
  <si>
    <t>Accidentes Viales con Involucramiento del Peatón y Ciclista</t>
  </si>
  <si>
    <t>Determinar el porcentaje de accidentes viales en los que esta involucrado el peatón y
ciclista</t>
  </si>
  <si>
    <t>5.9%  -  19.2%</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</si>
  <si>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</si>
  <si>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</si>
  <si>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</si>
  <si>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AVTPUM</t>
  </si>
  <si>
    <t>Accidentes Viales Ocasionados por Transporte Público Urbano y Metropolitano</t>
  </si>
  <si>
    <t>19.4%  -  24.5%</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</si>
  <si>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</si>
  <si>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</si>
  <si>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</si>
  <si>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IMT</t>
  </si>
  <si>
    <t>Inversión en Movilidad Tradicional</t>
  </si>
  <si>
    <t>1.0  -  6.0</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</si>
  <si>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</si>
  <si>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</si>
  <si>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</si>
  <si>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</si>
  <si>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TFAV</t>
  </si>
  <si>
    <t>Total Fallecimientos por Accidentes Viales</t>
  </si>
  <si>
    <t>Fallecimientos</t>
  </si>
  <si>
    <t>flota vehicular</t>
  </si>
  <si>
    <t>$2,614 a $13,953</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</si>
  <si>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</si>
  <si>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</si>
  <si>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</si>
  <si>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CAVVM</t>
  </si>
  <si>
    <t>Costo de Accidentes Viales por Vehículos Municipales</t>
  </si>
  <si>
    <t>AVVM</t>
  </si>
  <si>
    <t>Accidentes Viales Vehículos Municipales</t>
  </si>
  <si>
    <t>administración y operación</t>
  </si>
  <si>
    <t>SRIA.ADMON.FINAN.</t>
  </si>
  <si>
    <t>DIR. DE CONTABILIDAD</t>
  </si>
  <si>
    <t>1.4% - 7.4%</t>
  </si>
  <si>
    <t>GASTO EN CONSUMO ELECTRICO EN INSTALACIONES MUNICIPALES CONTRA INGRESOS PROPIOS</t>
  </si>
  <si>
    <t>Conocer el gasto en consumo eléctrico en instalaciones municipales respecto a ingresos propios</t>
  </si>
  <si>
    <t>(Consumo Eléctrico en Instalaciones Municipales/Ingresos Propios Municipales ) x 100</t>
  </si>
  <si>
    <t>CEIM</t>
  </si>
  <si>
    <t>Consumo Eléctrico en Instalaciones Municipales</t>
  </si>
  <si>
    <t>IPMa</t>
  </si>
  <si>
    <t>Ingresos Propios Municipales  anual</t>
  </si>
  <si>
    <t>DIRECCIÓN DE CONTABILIDAD</t>
  </si>
  <si>
    <t>40.2% a 63.2%</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</si>
  <si>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</si>
  <si>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</si>
  <si>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</si>
  <si>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G2629</t>
  </si>
  <si>
    <t>Gasto en Conceptos Contables 2600 y 2900.</t>
  </si>
  <si>
    <t>G2000</t>
  </si>
  <si>
    <t>Gasto en Capítulo 20000.</t>
  </si>
  <si>
    <t>20.8% a 32.2%</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</si>
  <si>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</si>
  <si>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</si>
  <si>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</si>
  <si>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G3500</t>
  </si>
  <si>
    <t>Gasto en Concepto Contable 3500.</t>
  </si>
  <si>
    <t>G3000</t>
  </si>
  <si>
    <t>Gasto en Capítulo 3000.</t>
  </si>
  <si>
    <t>DIRECCIÓN DE EGRESOS</t>
  </si>
  <si>
    <t>77.9% a 223.5%</t>
  </si>
  <si>
    <t>RELACION DEL GASTO ADMINISTRATIVO CONTRA LOS INGRESOS PROPIOS</t>
  </si>
  <si>
    <t>Medir el gasto administrativo en relación con los ingresos propios</t>
  </si>
  <si>
    <t>(Gasto administrativo anual/Ingresos Propios Municipales ) x 100</t>
  </si>
  <si>
    <t>GAa</t>
  </si>
  <si>
    <t>Gasto administrativo anual</t>
  </si>
  <si>
    <t>Ingresos Propios Municipales anual</t>
  </si>
  <si>
    <t>DIR. DE EGRESOS</t>
  </si>
  <si>
    <t>45.3% -75.1%</t>
  </si>
  <si>
    <t>TAMAÑO DE LA ADMINISTRACIÓN</t>
  </si>
  <si>
    <t xml:space="preserve">Medir el grado de autonomía financiera </t>
  </si>
  <si>
    <t>(Gasto administrativo semestral/Gasto total del municipio) x 100</t>
  </si>
  <si>
    <t>GAs</t>
  </si>
  <si>
    <t>Gasto administrativo semestral</t>
  </si>
  <si>
    <t>GTM</t>
  </si>
  <si>
    <t>Gasto total del municipio</t>
  </si>
  <si>
    <t>DIR. DE RECURSOS MATERIALES</t>
  </si>
  <si>
    <t>$48,918 a $145,911</t>
  </si>
  <si>
    <t>GASTO EN MANTENIMIENTO POR UNIDAD RECOLECTORA DE RESIDUOS SÓLIDOS PROPIEDAD DEL MUNICIPIO</t>
  </si>
  <si>
    <t>Medir la eficiencia en el gasto en mantenimiento por unidad recolectora de residuos sólidos del municipio</t>
  </si>
  <si>
    <t>Gasto en mantenimiento en unidades recolectoras de residuos sólidos del municipio/Total de unidades recolectoras del municipio</t>
  </si>
  <si>
    <t>GMUR</t>
  </si>
  <si>
    <t>Gasto en mantenimiento en unidades recolectoras de residuos sólidos del municipio</t>
  </si>
  <si>
    <t>COORD. GRAL. DE SERV. PUB.</t>
  </si>
  <si>
    <t>DIR. DE SANEAMIENTO BÁSICO</t>
  </si>
  <si>
    <t>TUR</t>
  </si>
  <si>
    <t>Total de unidades recolectoras del municipio</t>
  </si>
  <si>
    <t>Unidades recolectoras</t>
  </si>
  <si>
    <t>DIRECCIÓN DE RECURSOS MATERIALES</t>
  </si>
  <si>
    <t>$21,138 a $49,809</t>
  </si>
  <si>
    <t>GASTO EN MANTENIMIENTO POR VEHICULO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</si>
  <si>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</si>
  <si>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</si>
  <si>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GMVAM</t>
  </si>
  <si>
    <t>Gasto en Mantenimiento en Vehículos Automotores Propiedad del Municipio</t>
  </si>
  <si>
    <t>TVA</t>
  </si>
  <si>
    <t>Total de Vehículos Automotores Propiedad del Municipio</t>
  </si>
  <si>
    <t>2.7 a 6.0</t>
  </si>
  <si>
    <t>LITROS DE COMBUSTIBLE GASTADOS POR HABITANTE</t>
  </si>
  <si>
    <t>Determinar la relación de litros de combustible gastados por el gobierno municipal respecto de su población total</t>
  </si>
  <si>
    <t>Litros de combustible Gastados/Población Total Municipal</t>
  </si>
  <si>
    <t>LITROS</t>
  </si>
  <si>
    <t>LTCG</t>
  </si>
  <si>
    <t>Litros de combustible Gastados</t>
  </si>
  <si>
    <t>Litros</t>
  </si>
  <si>
    <t>CALIDAD</t>
  </si>
  <si>
    <t>5.6 a 7.7</t>
  </si>
  <si>
    <t>ANTIGüEDAD DE VEHICULOS AUTOMOTORES  PROPIEDAD DEL MUNICIPIO</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</si>
  <si>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</si>
  <si>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</si>
  <si>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TAAVA</t>
  </si>
  <si>
    <t>Total de años de antigüedad de vehículos automotores propiedad del municipio. (sumatoria de los años comprendidos entre el año de la fecha de fabricación de cada vehículo automotor propiedad del municipio. Se contabilizarán los años y sus fracciones)</t>
  </si>
  <si>
    <t>finanzas</t>
  </si>
  <si>
    <t>7.9% a 8.4%</t>
  </si>
  <si>
    <t>PORCENTAJE QUE REPRESENTAN LAS ADEFAS RESPECTO A LOS INGRESOS TOTALES</t>
  </si>
  <si>
    <t>Medir el tamaño porcentual de las ADEFAS (Adeudos de Ejercicios Fiscales Anteriores)
respecto a ingresos totales</t>
  </si>
  <si>
    <t>(ADEFAS/Ingresos Totales) x 100</t>
  </si>
  <si>
    <t>ADE</t>
  </si>
  <si>
    <t>ADEFAS</t>
  </si>
  <si>
    <t>DIR. DE INGRESOS</t>
  </si>
  <si>
    <t>IT</t>
  </si>
  <si>
    <t>Ingresos Totales</t>
  </si>
  <si>
    <t>24.3% - 44.0%</t>
  </si>
  <si>
    <t>AUTONOMÍA FINANCIERA</t>
  </si>
  <si>
    <t>Medir el grado de autonomía financiera</t>
  </si>
  <si>
    <t>(Ingresos Propios Municipales/Ingresos Totales)*100</t>
  </si>
  <si>
    <t>DIR. CATASTRO</t>
  </si>
  <si>
    <t>45.8% a 72.2%</t>
  </si>
  <si>
    <t>EFICACIA EN EL COBRO DE CUENTAS POR IMPUESTO PREDIAL</t>
  </si>
  <si>
    <t>Medir la eficacia en el cobro de impuesto predial según el cobro de cuentas de predial</t>
  </si>
  <si>
    <t>(Cuentas Cobradas por Impuesto Predial/Cuentas Totales de Impuesto Predial) x 100</t>
  </si>
  <si>
    <t>CCIP</t>
  </si>
  <si>
    <t>Cuentas Cobradas por Impuesto Predial</t>
  </si>
  <si>
    <t>Cuentas</t>
  </si>
  <si>
    <t>CTIP</t>
  </si>
  <si>
    <t>Cuentas Totales de Impuesto Predial</t>
  </si>
  <si>
    <t>$727  -  $2,524</t>
  </si>
  <si>
    <t>INGRESOS PROPIOS POR HABITANTE</t>
  </si>
  <si>
    <t>Determinar la relación monetaria entre el ingreso propio del municipio respecto de
su población total</t>
  </si>
  <si>
    <t>Ingresos propios municipales/Población Total Municipal</t>
  </si>
  <si>
    <t>0.67 a 1.56</t>
  </si>
  <si>
    <t>DEUDA MUNICIPAL RESPECTO INGRESOS PROPIOS (TAMAÑO DEUDA)</t>
  </si>
  <si>
    <t>Identificar el tamaño de la deuda del Ayuntamiento contrastada con los ingresos
propios municipales</t>
  </si>
  <si>
    <t>Deuda Total/Ingresos propios municipales</t>
  </si>
  <si>
    <t>VECES EL TAMAÑO DE LA DEUDA</t>
  </si>
  <si>
    <t>DT</t>
  </si>
  <si>
    <t>Deuda Total</t>
  </si>
  <si>
    <t>urbanidad y planeación</t>
  </si>
  <si>
    <t>0.4% a 1.4%</t>
  </si>
  <si>
    <t>INVERSIÓN EN PLANEACIÓN RESPECTO EGRESOS TOTALES</t>
  </si>
  <si>
    <t>Identificar la relación porcentual de inversión en planeación en el Ayuntamiento</t>
  </si>
  <si>
    <t>(Inversión en Planeación/ Egresos Totales) x 100</t>
  </si>
  <si>
    <t>IEP</t>
  </si>
  <si>
    <t>Inversión en Planeación</t>
  </si>
  <si>
    <t>ETs</t>
  </si>
  <si>
    <t>Egresos Totales Semestral</t>
  </si>
  <si>
    <t>VARIACIÓN DE LA INVERSIÓN EN PLANEACIÓN RESPECTO A LOS EGRESOS TOTALES</t>
  </si>
  <si>
    <t>Se conocerá la variación de la inversión en planeación respecto a los egresos totales</t>
  </si>
  <si>
    <t xml:space="preserve">((Inversión en planeación respecto a los egresos totales periodo actual-Inversión en planeación respecto a los egresos totales periodo anterior)/Inversión en planeación respecto a los egresos totales periodo actual)*100                                                                                                                                                                </t>
  </si>
  <si>
    <t>IPRETPACT</t>
  </si>
  <si>
    <t xml:space="preserve">Inversión en planeación respecto a los egresos totales periodo actual                 </t>
  </si>
  <si>
    <t>IPRETPANT</t>
  </si>
  <si>
    <t xml:space="preserve">Inversión en planeación respecto a los egresos totales periodo anterior    </t>
  </si>
  <si>
    <t>PORCENTAJE DE LOS GASTOS PÚBLICOS  QUE ATIENDE A  POBLACIÓN EN REZAGO SOIAL, MUJERES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</si>
  <si>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</si>
  <si>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</si>
  <si>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GCMPG</t>
  </si>
  <si>
    <t>Gasto Corriente Anual Destinados a Mujeres, Pobres y Grupos Vulnerables</t>
  </si>
  <si>
    <t>GPMPG</t>
  </si>
  <si>
    <t>Gasto de Capital Destinados a Mujeres, Pobres y Grupos Vulnerables</t>
  </si>
  <si>
    <t>Gca</t>
  </si>
  <si>
    <t>Gasto Corriente Anual</t>
  </si>
  <si>
    <t>GDC</t>
  </si>
  <si>
    <t xml:space="preserve">Gasto de Capital </t>
  </si>
  <si>
    <t>DIRECCIÓN DE INGRESOS</t>
  </si>
  <si>
    <t>0.80-1.44</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</si>
  <si>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</si>
  <si>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</si>
  <si>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</si>
  <si>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t>
  </si>
  <si>
    <t>IPMs</t>
  </si>
  <si>
    <t>Ingresos Propios Municipales Semestrales</t>
  </si>
  <si>
    <t>0.80 a 1.44</t>
  </si>
  <si>
    <t>PFs</t>
  </si>
  <si>
    <t>Participaciones Federales Semestrales</t>
  </si>
  <si>
    <t>GCs</t>
  </si>
  <si>
    <t>Gasto Corriente Semestral</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</si>
  <si>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</si>
  <si>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</si>
  <si>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</si>
  <si>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GPC</t>
  </si>
  <si>
    <t>Gasto en Patrimonio Cultural</t>
  </si>
  <si>
    <t>Determinar el gasto por habitante en preservación, protección y conservación del patrimonio cultural
y natural</t>
  </si>
  <si>
    <t>GPN</t>
  </si>
  <si>
    <t>Gasto en Patrimonio Natural</t>
  </si>
  <si>
    <t>recursos humanos</t>
  </si>
  <si>
    <t>77.3% a 203.0%</t>
  </si>
  <si>
    <t>GASTO EN NÓMINA CONTRA INGRESOS PROPIOS</t>
  </si>
  <si>
    <t>Medir la eficiencia en el gasto en nómina ejercido por el Ayuntamiento por cada empleado</t>
  </si>
  <si>
    <t>(Gasto de Nómina anual/Ingresos propios municipales)*100</t>
  </si>
  <si>
    <t>Gna</t>
  </si>
  <si>
    <t>Gasto de Nómina anual</t>
  </si>
  <si>
    <t xml:space="preserve">DIRECCIÓN DE CATASTRO </t>
  </si>
  <si>
    <t>48.2%  -  75.1%</t>
  </si>
  <si>
    <t>EFICACIA EN EL MONTO DE RECAUDACIÓN DEL IMPUESTO  PREDIAL</t>
  </si>
  <si>
    <t>Medir la eficacia en el cobro de impuesto predial por monto o valor total de la factura</t>
  </si>
  <si>
    <t>(Ingresos Recaudados por Impuestos Predial/Monto Facturable por Impuesto Predial) x 100</t>
  </si>
  <si>
    <t>IRIP</t>
  </si>
  <si>
    <t>Ingresos Recaudados por Impuestos Predial</t>
  </si>
  <si>
    <t>DIRECCIÓN DE CATASTRO</t>
  </si>
  <si>
    <t>48.1% a 75.1%</t>
  </si>
  <si>
    <t>MFIP</t>
  </si>
  <si>
    <t>Monto Facturable por Impuesto Predial</t>
  </si>
  <si>
    <t>$2661  -  $5,140</t>
  </si>
  <si>
    <t>INGRESOS TOTALES POR HABITANTE</t>
  </si>
  <si>
    <t>Determinar la relación monetaria entre los ingresos totales del municipio respecto
de su población total</t>
  </si>
  <si>
    <t>(Ingresos Totales/Población Total Municipal)</t>
  </si>
  <si>
    <t>14.6% a 19.6%</t>
  </si>
  <si>
    <t>TAMAÑO DEL RAMO 33 EJERCIDO RESPECTO A INGRESOS TOTALES</t>
  </si>
  <si>
    <t>Medir el tamaño porcentual del Ramo 33 ejercido comparado contra los ingresos totales</t>
  </si>
  <si>
    <t>(Recursos del Ramo 33 Ejercidos/Ingresos Totales)100</t>
  </si>
  <si>
    <t>RR33E</t>
  </si>
  <si>
    <t>Recursos del Ramo 33 Ejercidos</t>
  </si>
  <si>
    <t>DIRECCIÓN DE RECURSOS HUMANOS</t>
  </si>
  <si>
    <t>3.8% a 9.0%</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</si>
  <si>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</si>
  <si>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</si>
  <si>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</si>
  <si>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CTPJ</t>
  </si>
  <si>
    <t>Costo Total de Pensionados y Jubilados</t>
  </si>
  <si>
    <t>Medir la relación porcentual del costo de jubilados y pensionados con respecto al gasto
en nómina</t>
  </si>
  <si>
    <t>$68,689 a $118,044</t>
  </si>
  <si>
    <t>GASTO EN NÓMINA POR EMPLEADO</t>
  </si>
  <si>
    <t xml:space="preserve">Gasto de Nómina semestral/Total de empleados (as) municipales  </t>
  </si>
  <si>
    <t>GNs</t>
  </si>
  <si>
    <t>Gasto de Nómina semestral</t>
  </si>
  <si>
    <t>TEM</t>
  </si>
  <si>
    <t xml:space="preserve">Total de empleados (as) municipales  </t>
  </si>
  <si>
    <t>Empleados</t>
  </si>
  <si>
    <t>0 a 28%</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</si>
  <si>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</si>
  <si>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</si>
  <si>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</si>
  <si>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Total de Cargos Directivos Ocupados por Mujeres</t>
  </si>
  <si>
    <t>Cargos Directivos</t>
  </si>
  <si>
    <t>TCD</t>
  </si>
  <si>
    <t xml:space="preserve">Total de Cargos Directivos </t>
  </si>
  <si>
    <t>0 a 49%</t>
  </si>
  <si>
    <t>PORCENTAJE DE ESCAÑOS DEL AYUNTAMIENTO OCUPADOS POR MUJERES</t>
  </si>
  <si>
    <t>Medir la proporción del Ayuntamiento que está conformado por mujeres</t>
  </si>
  <si>
    <t>Total de Escaños en el Ayuntamiento ocupados por Mujeres/Total de Escaños en el Ayuntamiento</t>
  </si>
  <si>
    <t>TEAM</t>
  </si>
  <si>
    <t>Total de Escaños en el Ayuntamiento ocupados por Mujeres</t>
  </si>
  <si>
    <t>Escaños</t>
  </si>
  <si>
    <t>TEA</t>
  </si>
  <si>
    <t>Total de Escaños en el Ayuntamiento</t>
  </si>
  <si>
    <t>5.5 a 8.4</t>
  </si>
  <si>
    <t>EMPLEADOS MUNICIPALES POR CADA MIL HABITANTES</t>
  </si>
  <si>
    <t>Determinar el número de empleados municipales por cada mil habitantes</t>
  </si>
  <si>
    <t>Total de empleados (as) municipales/(Población Total Municipal/100)</t>
  </si>
  <si>
    <t>EMPLEADOS</t>
  </si>
  <si>
    <t>Total de empleados (as) municipales/(Población Total Municipal/1000)</t>
  </si>
  <si>
    <t>servicios públicos</t>
  </si>
  <si>
    <t>Toneladas</t>
  </si>
  <si>
    <t>Z. Rural: 46% a 88%</t>
  </si>
  <si>
    <t>COBERTURA DE RECOLECCIÓN DE RESIDUOS SÓLIDOS</t>
  </si>
  <si>
    <t xml:space="preserve">Medir el porcentaje de cobertura del
servicio de residuos sólidos en el municipio.
</t>
  </si>
  <si>
    <t>(Viviendas Rurales con Servicio de Recolección/Total de Viviendas Zona Rural)</t>
  </si>
  <si>
    <t>VRSR</t>
  </si>
  <si>
    <t>Viviendas Rurales con Servicio de Recolección</t>
  </si>
  <si>
    <t>TVZR</t>
  </si>
  <si>
    <t>Total de Viviendas Zona Rural</t>
  </si>
  <si>
    <t>Z. urbana: 46% a 88%</t>
  </si>
  <si>
    <t>COBERTURA DE RECOLECCIÓN DE RESIDUOS SÓLIDOS ZONA URBANA</t>
  </si>
  <si>
    <t xml:space="preserve">Medir el porcentaje de cobertura del
servicio de residuos sólidos en zona urbana del municipio
</t>
  </si>
  <si>
    <t>(Viviendas Urbanas con Servicio de Recolección/Total de Viviendas Zona Urbana)</t>
  </si>
  <si>
    <t>VUSR</t>
  </si>
  <si>
    <t>Viviendas Urbanas con Servicio de Recolección</t>
  </si>
  <si>
    <t>TVZU</t>
  </si>
  <si>
    <t>Total de Viviendas Zona Urbana</t>
  </si>
  <si>
    <t>transparencia</t>
  </si>
  <si>
    <t>DIR. DE POLÍTICAS PÚBLICAS Y TRANSPARENCIA</t>
  </si>
  <si>
    <t>CUMPLIMIENTO DE OBLIGACIONES DE TRANSPARENCIA</t>
  </si>
  <si>
    <t>Se conocerá el porcentaje de obligaciones de transparencia atendidas</t>
  </si>
  <si>
    <t>Número de requerimientos cumplidos por el municipio / Total de requerimientos establecidos legalmente</t>
  </si>
  <si>
    <t>NRCM</t>
  </si>
  <si>
    <t xml:space="preserve">Número de requerimientos cumplidos por el municipio                                                    </t>
  </si>
  <si>
    <t>Requerimientos</t>
  </si>
  <si>
    <t>TREL</t>
  </si>
  <si>
    <t xml:space="preserve"> Total de requerimientos establecidos legalmente</t>
  </si>
  <si>
    <t>TRIMESTRAL</t>
  </si>
  <si>
    <t>VARIACIÓN PORCENTUAL DE CUMPLIMIENTO DE LA ARMONIZACIÓN CONTABLE</t>
  </si>
  <si>
    <t>Se conocerá la variación porcentual en el cumplimiento de la armonización contable</t>
  </si>
  <si>
    <t xml:space="preserve">((Puntos obtenidos en el cumplimiento final al 4 trimestre periodo actual-Puntos obtenidos en el cumplimiento final al 4 trimestre periodo anterior)/Puntos obtenidos en el cumplimiento final al 4 trimestre periodo actual)*100                          </t>
  </si>
  <si>
    <t>POCFACT</t>
  </si>
  <si>
    <t>Puntos obtenidos en el cumplimiento final al 4 trimestre periodo actual</t>
  </si>
  <si>
    <t>Puntos</t>
  </si>
  <si>
    <t>POCFANT</t>
  </si>
  <si>
    <t>Puntos obtenidos en el cumplimiento final al 4 trimestre periodo anterior</t>
  </si>
  <si>
    <t>residuos sólidos</t>
  </si>
  <si>
    <t>DIRECCIÓN DE SANEAMIENTO BÁSICO</t>
  </si>
  <si>
    <t xml:space="preserve">4.4 a 9.9 </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</si>
  <si>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</si>
  <si>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</si>
  <si>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</si>
  <si>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 CUMPLIDOS (ESCALA 0 A 10)</t>
  </si>
  <si>
    <t>PR1</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</si>
  <si>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</si>
  <si>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SI o NO</t>
  </si>
  <si>
    <t>PR2</t>
  </si>
  <si>
    <t>El relleno cumple con el punto 7.2 de la NOM-083-2003 relativo a que
se garantiza la extracción, captación, conducción y control del biogás
generado en el sitio de disposición final.</t>
  </si>
  <si>
    <t>PR3</t>
  </si>
  <si>
    <t>El relleno cumple con el punto 7.3 de la NOM-083-2003 que indica
que debe construirse un sistema que garantice la captación y
extracción del lixiviado generado en el sitio de disposición final.</t>
  </si>
  <si>
    <t>PR4</t>
  </si>
  <si>
    <t>El relleno cumple con el punto 7.4 de la NOM-083-2003 que indica
que debe existir un drenaje pluvial para el desvío de escurrimientos
pluviales y el desalojo del agua de lluvia, minimizando de esta forma
su infiltración a las celdas</t>
  </si>
  <si>
    <t>PR5</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</si>
  <si>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</si>
  <si>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PR6</t>
  </si>
  <si>
    <t>El relleno cumple con las especificaciones citadas en los puntos del
6.1.1 al 6.1.7 de la NOM-083-2003, referidas a las restricciones para
la ubicación del sitio</t>
  </si>
  <si>
    <t>PR7</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</si>
  <si>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</si>
  <si>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PR8</t>
  </si>
  <si>
    <t>El relleno posee los estudios geológicos (punto 6.2.1) e hidrológicos
(punto 6.2.2) que marca la NOM-083-2003.</t>
  </si>
  <si>
    <t>PR9</t>
  </si>
  <si>
    <t>El relleno posee los estudios topográfico, geotécnico y de evaluación
geológica definidos en el punto 6.3 (incisos a, b y c, respectivamente)
que marca la NOM-083-2003</t>
  </si>
  <si>
    <t>PR10</t>
  </si>
  <si>
    <t xml:space="preserve">El terreno donde se ubica el relleno sanitario no presenta ningún
problema legal respecto a la propiedad del mismo </t>
  </si>
  <si>
    <t>$221 a $398</t>
  </si>
  <si>
    <t>COSTO EN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</si>
  <si>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</si>
  <si>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</si>
  <si>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CTSR</t>
  </si>
  <si>
    <t>Costo Total del Servicio de Recolección</t>
  </si>
  <si>
    <t>VSR</t>
  </si>
  <si>
    <t>Viviendas con Servicio de Recolección</t>
  </si>
  <si>
    <t>2.3 a 4</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</si>
  <si>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</si>
  <si>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</si>
  <si>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</si>
  <si>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POS1</t>
  </si>
  <si>
    <t>El relleno cumple con el inciso "b" del punto 7.10 de la NOM-083-2003 referido a contar con un control de registro para el ingreso de residuos, la secuencia del llenado del sitio, generación y manejo de lixiviados y biogás y contingencias.</t>
  </si>
  <si>
    <t>POS2</t>
  </si>
  <si>
    <t>El relleno cumple con el inciso "c" del punto 7.10 de la NOM-083-2003 referido a elaborar un informe mensual de
actividades.</t>
  </si>
  <si>
    <t>POS3</t>
  </si>
  <si>
    <t>El relleno cumple con los puntos 7.11.1, 7.11.2 y 7.11.3 de la NOM-083-2003 referido a instrumentar un programa para el monitoreo del biogás (7.11.1), del lixiviado (7.11.2) y de los acuíferos (7.11.3) y además conserva los registros
correspondientes</t>
  </si>
  <si>
    <t>POS4</t>
  </si>
  <si>
    <t>El relleno cumple con el inciso "a" del punto 7.10 de la NOM-083-2003 referido a la tenencia de un manual de operación con un contenido específico que cita el mismo punto referido</t>
  </si>
  <si>
    <t>alumbrado</t>
  </si>
  <si>
    <t>DIR. DE ALUMBRADO PÚBLICO</t>
  </si>
  <si>
    <t>COBERTURA DE ALUMBRADO PÚBLICO EN VIALIDADES DEL MUNICIPIO</t>
  </si>
  <si>
    <t>Se conocerá la cobertura del servicio de alumbrado público en calles y vialidades del municipio</t>
  </si>
  <si>
    <t>(Total  de metros cuadrados de vialidades con alumbrado/Total  de metros cuadrados de vialidades)*100</t>
  </si>
  <si>
    <t>TM2VA</t>
  </si>
  <si>
    <t xml:space="preserve">Total  de metros cuadrados de vialidades con alumbrado                                                                                                </t>
  </si>
  <si>
    <t>TM2V</t>
  </si>
  <si>
    <t xml:space="preserve">  Total  de metros cuadrados de vialidades                                                                                                            </t>
  </si>
  <si>
    <t>DIRECCIÓN DE ALUMBRADO PÚBLICO</t>
  </si>
  <si>
    <t>$804 - $1,498</t>
  </si>
  <si>
    <t>COSTO EN LA OPERACIÓN DEL ALUMBRADO PÚBLICO POR LUMINARIA</t>
  </si>
  <si>
    <t>Medir el costo de operación por luminaria existente</t>
  </si>
  <si>
    <t>Costo Total de Operación del Alumbrado Público/ (Número de Luminarias en Zona Urbana+Número de Luminarias en Zona Rural)</t>
  </si>
  <si>
    <t>CTOAP</t>
  </si>
  <si>
    <t>Costo Total de Operación del Alumbrado Público</t>
  </si>
  <si>
    <t>NLM</t>
  </si>
  <si>
    <t>Número de Luminarias en el Municipio</t>
  </si>
  <si>
    <t>Luminarias</t>
  </si>
  <si>
    <t>$128 - $493</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</si>
  <si>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</si>
  <si>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</si>
  <si>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</si>
  <si>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ITMAP</t>
  </si>
  <si>
    <t>Inversión Total de Mantenimiento de Alumbrado Público</t>
  </si>
  <si>
    <t>COORD. SERV. PUBS.</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</si>
  <si>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</si>
  <si>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</si>
  <si>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</si>
  <si>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KHFR</t>
  </si>
  <si>
    <t>Kilovatio-Hora Consumidos por el Gobierno Municipal Provenientes de Fuentes de Energía Renovables</t>
  </si>
  <si>
    <t>Kilovatio-Hora (KWH)</t>
  </si>
  <si>
    <t>TCKGM</t>
  </si>
  <si>
    <t>Total de Kilovatio-Hora Consumidos del Gobierno Municipal</t>
  </si>
  <si>
    <t>Alumbrado</t>
  </si>
  <si>
    <t>PORCENTAJE DE LUMINARIAS REHABILITADAS EN EL PERIODO</t>
  </si>
  <si>
    <t>Se conocerá el porcentaje de luminarias rehabilitadas en el periodo evaluado</t>
  </si>
  <si>
    <t>(Número de luminarias del municipio rehabilitadas  /Total de Luminarias en el Municipio)*100</t>
  </si>
  <si>
    <t>NLMREHAB</t>
  </si>
  <si>
    <t xml:space="preserve">Número de luminarias del municipio rehabilitadas  </t>
  </si>
  <si>
    <t>TLUM</t>
  </si>
  <si>
    <t>Total de Luminarias en el Municipio</t>
  </si>
  <si>
    <t>VARIACIÓN PORCENTUAL DE CALLES DEL MUNICIPIO CON ALUMBRADO PÚBLICO</t>
  </si>
  <si>
    <t>Mide el incremento o decremento de calles del municipio que cuentan con alumbrado público</t>
  </si>
  <si>
    <t>((Número de Vialidades con Alumbrado en el Municipio en el periodo evaluado-Número de Vialidades con Alumbrado en el Municipio en el periodo anterior al evaluado)/Número de Vialidades con Alumbrado en el Municipio en el periodo evaluado)*100</t>
  </si>
  <si>
    <t>NVCAM</t>
  </si>
  <si>
    <t>Número de Vialidades con Alumbrado en el Municipio en el periodo evaluado</t>
  </si>
  <si>
    <t>Vialidades</t>
  </si>
  <si>
    <t>NVCAMAPE</t>
  </si>
  <si>
    <t>Número de Vialidades con Alumbrado en el Municipio en el periodo anterior al evaluado</t>
  </si>
  <si>
    <t>PORCENTAJE DE LUMINARIAS EN FUNCIONAMIENTO</t>
  </si>
  <si>
    <t>Se conocerá el porcentaje de luminarias en funcionamiento</t>
  </si>
  <si>
    <t>(Luminarias en Funcionamiento/Total de Luminarias en el municipio)*100</t>
  </si>
  <si>
    <t>LUMF</t>
  </si>
  <si>
    <t>Luminarias en Funcionamiento</t>
  </si>
  <si>
    <t>Otros servicios públicos</t>
  </si>
  <si>
    <t>DIR. DE ÁREAS VERDES</t>
  </si>
  <si>
    <t>TASA DE CRECIMIENTO ANUAL DEL ÍNDICE DE ÁREAS VERDES Y RECREATIVAS PER CÁPITA</t>
  </si>
  <si>
    <t>Se conocerá la variación porcentual de las áreas verdes y recreativas per capita</t>
  </si>
  <si>
    <t xml:space="preserve">((Áreas verdes y recreativas per cápita en el año evaluado-Áreas verdes y recreativas per cápita en el año previo al evaluado)/Áreas verdes y recreativas per cápita en el año evaluado)*100                                                                                                                                                                                 </t>
  </si>
  <si>
    <t>AVRPCACT</t>
  </si>
  <si>
    <t>Áreas verdes y recreativas per cápita en el año evaluado</t>
  </si>
  <si>
    <t>Áreas verdes</t>
  </si>
  <si>
    <t>AVRPCANT</t>
  </si>
  <si>
    <t>Áreas verdes y recreativas per cápita en el año previo al evaluado</t>
  </si>
  <si>
    <t>PORCENTAJE DE ÁREAS VERDES CONSERVADAS</t>
  </si>
  <si>
    <t>Se conocerá el porcentaje de las áreas verdes atendidas por el municipio</t>
  </si>
  <si>
    <t xml:space="preserve">(Áreas verdes conservadas  en el periodo/Total de áreas verdes en el municipio)*100                                                                                                                                                                                                                </t>
  </si>
  <si>
    <t>AVCACT</t>
  </si>
  <si>
    <t xml:space="preserve">Áreas verdes conservadas  en el periodo  </t>
  </si>
  <si>
    <t>TAVMUN</t>
  </si>
  <si>
    <t xml:space="preserve">Total de áreas verdes en el municipio </t>
  </si>
  <si>
    <t>agua y drenaje</t>
  </si>
  <si>
    <t>CAPAMA</t>
  </si>
  <si>
    <t>DIRECCIÓN GENERAL DE CAPAMA</t>
  </si>
  <si>
    <t>$130.33 a $336.92</t>
  </si>
  <si>
    <t>COSTO DE OPERACIÓN Y MANTENIMIENTO POR TOMA DE LA RED DE DRENAJE</t>
  </si>
  <si>
    <t>Se conocerá el costo de operación y mantenimiento por toma de la red de drenaje</t>
  </si>
  <si>
    <t>(Costo de Operación y Mantenimiento de la Red de Drenaje/Número Total de Predios con Toma a la Red de Drenaje)</t>
  </si>
  <si>
    <t>COMD</t>
  </si>
  <si>
    <t>Costo de Operación y Mantenimiento de la Red de Drenaje</t>
  </si>
  <si>
    <t>NTPTD</t>
  </si>
  <si>
    <t>Número Total de Predios con Toma a la Red de Drenaje</t>
  </si>
  <si>
    <t>Predios</t>
  </si>
  <si>
    <t>$540.37 a $823.80</t>
  </si>
  <si>
    <t>COSTO DE OPERACIÓN Y MANTENIMIENTO POR TOMA DE LA RED DE AGUA POTABLE</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</si>
  <si>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</si>
  <si>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</si>
  <si>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COMRA</t>
  </si>
  <si>
    <t>Costo de Operación y Mantenimiento de la Red de Agua Potable</t>
  </si>
  <si>
    <t>NTTDAU</t>
  </si>
  <si>
    <t>Número Total de Tomas Domiciliarias de Agua Potable en Zona Urbana</t>
  </si>
  <si>
    <t>Tomas domiciliarias</t>
  </si>
  <si>
    <t>NTTDAR</t>
  </si>
  <si>
    <t>Número Total de Tomas Domiciliarias de Agua Potable en Zona Rural</t>
  </si>
  <si>
    <t>59.0% - 94.8%</t>
  </si>
  <si>
    <t>PORCENTAJE DE AGUAS RESIDUALES QUE RECIBEN TRATAMIENTO</t>
  </si>
  <si>
    <t>Medir el porcentaje de aguas residuales que reciben tratamiento</t>
  </si>
  <si>
    <t>(Metros Cúbicos de Aguas Residuales Tratadas/Metros Cúbicos de Aguas Residuales)*100</t>
  </si>
  <si>
    <t>MCAT</t>
  </si>
  <si>
    <t>Metros Cúbicos de Aguas Residuales Tratadas</t>
  </si>
  <si>
    <t>Metros cúbicos</t>
  </si>
  <si>
    <t>MCAR</t>
  </si>
  <si>
    <t>Metros Cúbicos de Aguas Residuales</t>
  </si>
  <si>
    <t>PORCENTAJE DE COLECTORES/ATARJEAS REHABILITADAS</t>
  </si>
  <si>
    <t>Se conocerá el porcentaje de colectores/atarjeas rehabilitadas en el periodo</t>
  </si>
  <si>
    <t>(Número de colectores/atarjeas rehabilitadas/Número de colectores/atarjeas programadas)*100</t>
  </si>
  <si>
    <t>NCAREHAB</t>
  </si>
  <si>
    <t xml:space="preserve">Número de colectores/atarjeas rehabilitadas    </t>
  </si>
  <si>
    <t>Colectores</t>
  </si>
  <si>
    <t>NCAPROG</t>
  </si>
  <si>
    <t>Número de colectores/atarjeas programadas</t>
  </si>
  <si>
    <t>PROMEDIO DE OBRAS DE INFRAESTRUCTURA CIVIL REALIZADAS</t>
  </si>
  <si>
    <t>Se conocerá el promedio de obras de infraestructura civil realizadas</t>
  </si>
  <si>
    <t>(Número de obras de infraestructura civil realizadas/Número de obras de infraestructura civil  programadas)</t>
  </si>
  <si>
    <t>NÚMERO</t>
  </si>
  <si>
    <t>NOICR</t>
  </si>
  <si>
    <t xml:space="preserve">Número de obras de infraestructura civil realizadas  </t>
  </si>
  <si>
    <t>Obras</t>
  </si>
  <si>
    <t>NOICPROG</t>
  </si>
  <si>
    <t>Número de obras de infraestructura civil  programadas</t>
  </si>
  <si>
    <t>ZU: Bueno, 32% a 80%; Aceptable, 3% a 24%; Deficiente, 9% a 39%; Malo, 0.02% a 20%</t>
  </si>
  <si>
    <t>CALIDAD EN LA PROVISIÓN DEL SERVICIO DE AGUA POTABLE</t>
  </si>
  <si>
    <t>Identificar la distribución porcentual
de la temporalidad en la entrega del servicio de agua potable</t>
  </si>
  <si>
    <t>(Predios con Servicio de Agua Potable Aceptable (16 a 23 horas)/Total de Predios con Servicio de Agua Potable) *100</t>
  </si>
  <si>
    <t>PSAPA</t>
  </si>
  <si>
    <t>Predios con Servicio de Agua Potable Aceptable (16 a 23 horas)</t>
  </si>
  <si>
    <t>Agua y drenaje</t>
  </si>
  <si>
    <t>TPSAP</t>
  </si>
  <si>
    <t>Total de Predios con Servicio de Agua Potable</t>
  </si>
  <si>
    <t>(Predios con Servicio de Agua Potable Bueno (24 horas)/Total de Predios con Servicio de Agua Potable) *100</t>
  </si>
  <si>
    <t>PSAPB</t>
  </si>
  <si>
    <t>Predios con Servicio de Agua Potable Bueno (24 horas)</t>
  </si>
  <si>
    <t>(Predios con Servicio de Agua Potable Deficiente (8 a 15 horas)/Total de Predios con Servicio de Agua Potable) *100</t>
  </si>
  <si>
    <t>PSAPD</t>
  </si>
  <si>
    <t>Predios con Servicio de Agua Potable Deficiente (8 a 15 horas)</t>
  </si>
  <si>
    <t>(Predios con Servicio de Agua Potable Malo (8 horas o menos)/Total de Predios con Servicio de Agua Potable)*100</t>
  </si>
  <si>
    <t>PSAPM</t>
  </si>
  <si>
    <t>Predios con Servicio de Agua Potable Malo (8 horas o menos)</t>
  </si>
  <si>
    <t>66.5% a 97.0%</t>
  </si>
  <si>
    <t>COBERTURA DE LA RED DE DRENAJE EN ZONA RURAL</t>
  </si>
  <si>
    <t>Medir el nivel de cobertura de
la red de drenaje en el territorio municipal</t>
  </si>
  <si>
    <t>(Predios Zona Rural Conectados a la Red de Drenaje/ Total de Predios en Zona Rural) *100</t>
  </si>
  <si>
    <t>PZRCR</t>
  </si>
  <si>
    <t>Predios Zona Rural Conectados a la Red de Drenaje</t>
  </si>
  <si>
    <t>TPZR</t>
  </si>
  <si>
    <t>Total de Predios en Zona Rural</t>
  </si>
  <si>
    <t>66.5% - 97.0%</t>
  </si>
  <si>
    <t>COBERTURA DE LA RED DE DRENAJE EN ZONA URBANA</t>
  </si>
  <si>
    <t>Medir el nivel de cobertura de la red de drenaje en el territorio municipal</t>
  </si>
  <si>
    <t>(Predios Zona Urbana Conectados a la Red de Drenaje/Total de Predios en Zona Urbana)*100</t>
  </si>
  <si>
    <t>PZUCR</t>
  </si>
  <si>
    <t>Predios Zona Urbana Conectados a la Red de Drenaje</t>
  </si>
  <si>
    <t>TPZU</t>
  </si>
  <si>
    <t>Total de Predios en Zona Urbana</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</si>
  <si>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</si>
  <si>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</si>
  <si>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</si>
  <si>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IARP</t>
  </si>
  <si>
    <t>Ingresos Propios Asignados a Reducción de Pobreza</t>
  </si>
  <si>
    <t>infraestructura social</t>
  </si>
  <si>
    <t>VARIACIÓN PORCENTUAL DE LAS VIVIENDAS SIN TOMAS DE AGUA POTABLE</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</si>
  <si>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</si>
  <si>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</si>
  <si>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VSTAPPEV</t>
  </si>
  <si>
    <t>Viviendas sin toma de agua potable en el periodo evaluado</t>
  </si>
  <si>
    <t>VSTAPPANT</t>
  </si>
  <si>
    <t>Viviendas sin toma de agua potable en el periodo anterior al evaluado</t>
  </si>
  <si>
    <t>VARIACIÓN DE TOMAS DOMICILIARIAS DE SERVICIO DE AGUA</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</si>
  <si>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</si>
  <si>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</si>
  <si>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NTDAGPEV</t>
  </si>
  <si>
    <t>Total de nuevas tomas domiciliarias instaladas de servicio de agua en el periodo evaluado</t>
  </si>
  <si>
    <t>TDAGPANT</t>
  </si>
  <si>
    <t>Total tomas domiciliarias instaladas de servicio de agua en el periodo anterior</t>
  </si>
  <si>
    <t>Equipamiento urbano</t>
  </si>
  <si>
    <t>IP/PMD</t>
  </si>
  <si>
    <t>NIVEL DE EFICACIA DEL RECURSO PRESUPUESTADO A EQUIPAMIETO URBANO</t>
  </si>
  <si>
    <t xml:space="preserve"> Mide la eficacia del recurso presupuestado en equipamiento urbano</t>
  </si>
  <si>
    <t>Recurso ejercido por equipamiento urbano en el periodo/Recurso destinado en el Presupuesto de Egresos  a equipamiento urbano</t>
  </si>
  <si>
    <t>REJEURB</t>
  </si>
  <si>
    <t>Recurso ejercido por equipamiento urbano en el periodo</t>
  </si>
  <si>
    <t>RDPEEURB</t>
  </si>
  <si>
    <t>Recurso destinado en el Presupuesto de Egresos  a equipamiento urbano</t>
  </si>
  <si>
    <t>COBERTURA DE ATENCIÓN DE ESCUELAS  PUBLICAS DE NIVEL BÁSICO ATENDIDAS CON PROYECTOS DE INFRAESTRUCTURA EN EL PERIODO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</si>
  <si>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</si>
  <si>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</si>
  <si>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SUMPEV</t>
  </si>
  <si>
    <t>Sumatoria de escuelas públicas de nivel básico (rurales y urbanas) atendidas con rehabilitación, mantenimiento y/o reconstrucción en el periodo evaluado</t>
  </si>
  <si>
    <t>Escuelas</t>
  </si>
  <si>
    <t>ESCPMPIO</t>
  </si>
  <si>
    <t>Total de escuelas públicas de nivel básico en el municipio (desglosada por zona urbana y rural)</t>
  </si>
  <si>
    <t>vivienda</t>
  </si>
  <si>
    <t>EFICACIA EN EL PRESUPUESTO ASIGNADO A ACCIONES DE BIENESTAR EN LA VIVIENDA</t>
  </si>
  <si>
    <t>Mide la eficacia del recurso presupuestado en acciones de bienestar en la vivienda</t>
  </si>
  <si>
    <t>(Total del presupuesto ejercido para acciones de bienestar en la vivienda/Total del presupuesto asignado a acciones de bienestar en la vivienda)*100</t>
  </si>
  <si>
    <t>TPEAMV</t>
  </si>
  <si>
    <t>Total del presupuesto ejercido para acciones de bienestar en la vivienda</t>
  </si>
  <si>
    <t>TPAAMV</t>
  </si>
  <si>
    <t>Total del presupuesto asignado a acciones de bienestar en la vivienda</t>
  </si>
  <si>
    <t>DIRECCIÓN DE DESARROLLO URBANO Y VIVIENDA</t>
  </si>
  <si>
    <t>VARIACIÓN PORCENTUAL DE LOS TÍTULOS DE PROPIEDAD ENTREGADOS EN COORDINACIÓ´N CON EL GOBIERNO ESTATAL Y FEDERAL</t>
  </si>
  <si>
    <t>Mide el incremento o decremento de los títulos de propiedad entregados en coordinación con el gobierno estatal y federal</t>
  </si>
  <si>
    <t>(Títulos de propiedad entregados en el periodo evaluado-Títulos de propiedad entregados en el periodo anterior)*(Títulos de propiedad entregados en el periodo evaluado)*100</t>
  </si>
  <si>
    <t>TPENTPE</t>
  </si>
  <si>
    <t>Títulos de propiedad entregados en el periodo evaluado</t>
  </si>
  <si>
    <t>Escrituras</t>
  </si>
  <si>
    <t>(Títulos de propiedad entregados en el periodo evaluado-Títulos de propiedad entregados en el periodo anterior)/(Títulos de propiedad entregados en el periodo evaluado)*100</t>
  </si>
  <si>
    <t>TPENTPANT</t>
  </si>
  <si>
    <t>Títulos de propiedad entregados en el periodo anterior</t>
  </si>
  <si>
    <t>salud</t>
  </si>
  <si>
    <t xml:space="preserve">DIF </t>
  </si>
  <si>
    <t>DIR. GRAL. DE SALUD</t>
  </si>
  <si>
    <t>VARIACIÓN DE ATENCIONES MÉDICAS EN SALUD EN EL PERIODO</t>
  </si>
  <si>
    <t>Mide el incremento o decremento de atención médicas en salud durante el periodo evaluado</t>
  </si>
  <si>
    <t>(Número de atenciones médicas a personas de escasos recursos en el periodo actual-Número de atenciones médicas a perosnas de bajos recursos en el periodo anterior/Número de atenciones médicas a personas de bajos recursos en el periodo anterior)*100</t>
  </si>
  <si>
    <t>AMEDPACT</t>
  </si>
  <si>
    <t>Número de atenciones médicas en el periodo actual</t>
  </si>
  <si>
    <t>Atenciones</t>
  </si>
  <si>
    <t>AMEDPANT</t>
  </si>
  <si>
    <t>Número de atenciones médicas en el periodo anterior</t>
  </si>
  <si>
    <t>PROPORCIÓN DE LA POBLACIÓN SIN DERECHO HABIENCIA EN SERVICIOS DE SALUD</t>
  </si>
  <si>
    <t>Se conocerá el porcentaje de la población sin derecho habiencia en el servicio de salud en el municipio</t>
  </si>
  <si>
    <t>(Total de población sin derechohabiencia en el municipio/Poblaicón total municipal)*100</t>
  </si>
  <si>
    <t>PSINDERM</t>
  </si>
  <si>
    <t>Total de población sin derechohabiencia en el municipio</t>
  </si>
  <si>
    <t>Población total municipal</t>
  </si>
  <si>
    <t>VARIACION PORCENTUAL DE MUERTES REGISTRADAS DE NIÑOS MENORES DE 5 AÑOS</t>
  </si>
  <si>
    <t>Mide el incremento o decremento de muertes registradas de niños menores de 5 años en el municipio</t>
  </si>
  <si>
    <t>(Total de niños menores de 5 años que fallecieron en el periodo actual-Total de niños menores de 5 años que fallecieron en el periodo anterior)/                                                                                        (Total de niños menores de 5 años que fallecieron en el periodo anterior)*100</t>
  </si>
  <si>
    <t>MEN5AÑFACT</t>
  </si>
  <si>
    <t xml:space="preserve">                                                                                        Total de niños menores de 5 años que fallecieron en el periodo actual</t>
  </si>
  <si>
    <t>infantes</t>
  </si>
  <si>
    <t xml:space="preserve"> (Total de niños menores de 5 años que fallecieron en el periodo actual-Total de niños menores de 5 años que fallecieron en el periodo anterior)/                                                                                        (Total de niños menores de 5 años que fallecieron en el periodo anterior)*100</t>
  </si>
  <si>
    <t>MEN5AÑFANT</t>
  </si>
  <si>
    <t>Total de niños menores de 5 años que fallecieron en el periodo anterior</t>
  </si>
  <si>
    <t>INVERSIÓN PER CÁPITA EN SALUD</t>
  </si>
  <si>
    <t>Se conocerá el gasto en promedio por persona en bienes y servicios por el cuidado de la salud en el municipio</t>
  </si>
  <si>
    <t xml:space="preserve"> Población total municipal/Monto de inversión en salud en el año evaluado     </t>
  </si>
  <si>
    <t xml:space="preserve">Población total municipal   </t>
  </si>
  <si>
    <t>INVSALUD</t>
  </si>
  <si>
    <t xml:space="preserve">Monto de inversión en salud en el año evaluado                                           </t>
  </si>
  <si>
    <t>VARIACIÓN PORCENTUAL DE NIÑOS Y NIÑAS MENORES DE 5 AÑOS VACUNADOS</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</si>
  <si>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</si>
  <si>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anterior)*100</t>
  </si>
  <si>
    <t>NNM5VACT</t>
  </si>
  <si>
    <t>Niños y niñas menores de 5 años vacunados en el periodo actual</t>
  </si>
  <si>
    <t>Menores</t>
  </si>
  <si>
    <t>NNM5VANT</t>
  </si>
  <si>
    <t>Niños y niñas menores de 5 años vacunados en el periodo anterior</t>
  </si>
  <si>
    <t>VARIACIÓN PORCENTUAL DE CONSULTAS MEDICAS OTORGADAS DE 2DO. NIVEL</t>
  </si>
  <si>
    <t xml:space="preserve">Mide el incremento o decremento de consultas mmedicas de 2do. nivel otorgadas </t>
  </si>
  <si>
    <t>(Número de consultas médicas otorgadas de segundo nivel periodo actual) - (Número de consultas médicas otorgadas de segundo nivel periodo anterior) /  (Número de consultas médicas otorgadas de segundo nivel periodo anterior) / 100</t>
  </si>
  <si>
    <t>C2NACT</t>
  </si>
  <si>
    <t>Número de consultas médicas otorgadas de segundo nivel periodo actual</t>
  </si>
  <si>
    <t>Consultas</t>
  </si>
  <si>
    <t>C2NANT</t>
  </si>
  <si>
    <t>Número de consultas médicas otorgadas de segundo nivel periodo anterior</t>
  </si>
  <si>
    <t>VARIACIÓN PORCENTUAL DE PROCEDIMIENTOS QUIRURGICOS</t>
  </si>
  <si>
    <t>Mide el incremento o decremento de procedimientos quirurgicos realizados</t>
  </si>
  <si>
    <t>(Total de procedimientos quirúrgicos realizados en el periodo actual   -  Total de procedimientos quirúrgicos realizados en el periodo anterior)     /  (Total de procedimientos quirúrgicos realizados en el periodo anterior)  * 100</t>
  </si>
  <si>
    <t>TPQRPACT</t>
  </si>
  <si>
    <t xml:space="preserve">Total de procedimientos quirúrgicos realizados en el periodo actual   </t>
  </si>
  <si>
    <t>TPQRPANT</t>
  </si>
  <si>
    <t xml:space="preserve">Total de procedimientos quirúrgicos realizados en el periodo anterior    </t>
  </si>
  <si>
    <t>VARIACIÓN PORCENTUAL DE PERSONAS ATENDIDAS POR DENGUE, CHIKUNGUNYA, ZICA</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</si>
  <si>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</si>
  <si>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anterior)  * 100</t>
  </si>
  <si>
    <t>ADCKZACT</t>
  </si>
  <si>
    <t>Personas atendidas por dengue, chikungunia, zica y otras enfermedades transmitidas por el mosco Aedes aegypti en el periodo actual</t>
  </si>
  <si>
    <t>ADCKZANT</t>
  </si>
  <si>
    <t>Personas atendidas por dengue, chikungunia, zica y otras enfermedades transmitidas por el mosco Aedes aegypti en el periodo anterior</t>
  </si>
  <si>
    <t>cuidado y bienestar animal</t>
  </si>
  <si>
    <t xml:space="preserve">VARIACIÓN DE MASCOTAS ATENDIDAS </t>
  </si>
  <si>
    <t>Mide el incremento o decremento de mascotas atendidas durante el periodo en el municipio</t>
  </si>
  <si>
    <t>(Número de Mascotas Atendidas  en el Periodo Actual)-(Número de Mascotas atendidas en el Periodo anteriror)/(Número de Mascotas Atendidas  en el Periodo Actual)*100</t>
  </si>
  <si>
    <t>NMAPACT</t>
  </si>
  <si>
    <t>Número de Mascotas Atendidas   en el Periodo Actual</t>
  </si>
  <si>
    <t>Mascotas</t>
  </si>
  <si>
    <t>NMAPANT</t>
  </si>
  <si>
    <t>Número de Mascotas atendidas   en el Periodo anterior</t>
  </si>
  <si>
    <t>igualdad de género</t>
  </si>
  <si>
    <t>IMMUJER</t>
  </si>
  <si>
    <t>DIR. GRAL. DEL INSTITUTO MUNICIPAL DE LA MUJER</t>
  </si>
  <si>
    <t>PROPORCIÓN DE DEPENDENCIAS MUNICIPALES QUE APLICAN EN SUS PROGRAMAS LA TRANSVERSALIDAD E IGUALDAD DE GÉNERO</t>
  </si>
  <si>
    <t>Conocer la proporción de dependencias municipales que aplican en sus programas la transversalidad de igualdad de género</t>
  </si>
  <si>
    <t>(Total de dependencias que aplican la transversalidad e igualdad de género  en la administración pública municipal) / (Total de acciones para el uso del lenguaje incluyente)*100</t>
  </si>
  <si>
    <t>PORCENTAJJE</t>
  </si>
  <si>
    <t>DTRANS</t>
  </si>
  <si>
    <t xml:space="preserve">Total de dependencias que aplican la transversalidad e igualdad de género  en la administración pública municipal          </t>
  </si>
  <si>
    <t>Dependencias</t>
  </si>
  <si>
    <t>TDM</t>
  </si>
  <si>
    <t>Total de dependencias en la administración pública municipal de Acapulco</t>
  </si>
  <si>
    <t>DIR. DE INVESTIGACIONES JURÍDICAS DE GÉNERO</t>
  </si>
  <si>
    <t>VARIACIÓN PORCENTUAL DE MUJERES ATENDIDAS QUE HAN VIVIDO VIOLENCIA</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</si>
  <si>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</si>
  <si>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</si>
  <si>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TMATACT</t>
  </si>
  <si>
    <t>Total de Mujeres atendidas por motivo de violencia  en el periodo actual</t>
  </si>
  <si>
    <t>Mujeres</t>
  </si>
  <si>
    <t>TMATANT</t>
  </si>
  <si>
    <t>Total de Mujeres atendidas por motivo de violencia  en el periodo anterior</t>
  </si>
  <si>
    <t>VARIACIÓN PORCENTUAL DE MUJERES CAPACITADAS EN EL TEMA DE "EMPODERAMIENTO ECONÓMICO "</t>
  </si>
  <si>
    <t>Mide el incremento o decremento de mujeres capacitadas en el tema de empoderamiento económico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</si>
  <si>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previo al evaluado)*100</t>
  </si>
  <si>
    <t>TMAPEEPE</t>
  </si>
  <si>
    <t xml:space="preserve">Total de mujeres atendidas en el programa empoderamiento económico en el periodo evaluado                                                               </t>
  </si>
  <si>
    <t>TMAPEEPPE</t>
  </si>
  <si>
    <t xml:space="preserve">Total de mujeres atendidas en el programa empoderamiento económico en el periodo previo al evaluado                                                               </t>
  </si>
  <si>
    <t xml:space="preserve">Mujeres </t>
  </si>
  <si>
    <t>juventud</t>
  </si>
  <si>
    <t>SRIA. DE BIENESTAR Y DESARROLLO COMUNITARIO</t>
  </si>
  <si>
    <t>DIR. DE EDUCACIÓN</t>
  </si>
  <si>
    <t>VARIACIÓN PORCENTUAL  DE BECAS OTORGADAS A NIÑAS Y/O JÓVENES EMBARAZADAS</t>
  </si>
  <si>
    <t>Mide el incremento o decremento de becas otorgadas a niñas y/o jóvenes embarazadas</t>
  </si>
  <si>
    <t>((Número de becas otorgadas a niñas y jóvenes embarazadas en el año evaluado-Número de becas otorgadas a niñas y jóvenes embarazadas en el año anterior)/Número de becas otorgadas a niñas y jóvenes embarazadas en el año evaluado))*100</t>
  </si>
  <si>
    <t>NBONJEACT</t>
  </si>
  <si>
    <t>Número de becas otorgadas a niñas y jóvenes embarazadas en el año evaluado</t>
  </si>
  <si>
    <t>Becas</t>
  </si>
  <si>
    <t>NBONJEANT</t>
  </si>
  <si>
    <t>Número de becas otorgadas a niñas y jóvenes embarazadas en el año anterior</t>
  </si>
  <si>
    <t>familias</t>
  </si>
  <si>
    <t>IP/PP</t>
  </si>
  <si>
    <t>DIF</t>
  </si>
  <si>
    <t>DIRECCIÓN GRAL. DEL DIF</t>
  </si>
  <si>
    <t xml:space="preserve">VARIACIÓN PORCENTUAL DEL SERVICIO DE ADOPCIÓN Y REINTEGRACIÓN </t>
  </si>
  <si>
    <t>Mide el incremento o decremento del servicio de adopción y reintegración familiar</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</si>
  <si>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</si>
  <si>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PORCETNAJE</t>
  </si>
  <si>
    <t>TSARFOPACT</t>
  </si>
  <si>
    <t xml:space="preserve">Total de servicios de adopción y reintegración familiar otorgados en el periodo actual       </t>
  </si>
  <si>
    <t>Servicios</t>
  </si>
  <si>
    <t xml:space="preserve">VARIACIÓN PORCENTUAL DEL SERVICIOS DE ADOPCIÓN Y REINTEGRACIÓN </t>
  </si>
  <si>
    <t>TSARFOPANT</t>
  </si>
  <si>
    <t>Total de servicios de adopción y reintegración familiar otorgados en el periodo anterior</t>
  </si>
  <si>
    <t>grupos vulnerables</t>
  </si>
  <si>
    <t>EFICACIA DEL GASTO PUBLICO DESTINADO A GRUPOS VULNERABLES Y A PERSONAS CON DISCAPACIDAD</t>
  </si>
  <si>
    <t>Mide la eficacia del recurso presupuestado destinado a grupos vulnerables y a personas con discapacidad</t>
  </si>
  <si>
    <t>( Recursos ejercidos por el concepto de grupos vulneables y discapacidad) / (Resurso destinado a grupos vulneables y discapacidad   ) *100</t>
  </si>
  <si>
    <t>RECEJGVUL</t>
  </si>
  <si>
    <t xml:space="preserve"> Recursos ejercidos por el concepto de grupos vulneables y discapacidad</t>
  </si>
  <si>
    <t>pesos</t>
  </si>
  <si>
    <t>RECDESGVUL</t>
  </si>
  <si>
    <t xml:space="preserve">Resurso destinado a grupos vulneables y discapacidad                                                       </t>
  </si>
  <si>
    <t>grupos étnicos</t>
  </si>
  <si>
    <t>DIR. DE ATENCIÓN A GRUPOS ÉTNICOS</t>
  </si>
  <si>
    <t>GESTION</t>
  </si>
  <si>
    <t>ESTRATEGICA</t>
  </si>
  <si>
    <t>PROPORCIÓN DE LA POBLACIÓN DE LOS DIFERENTES GRUPOS ÉTNICOS ATENDIDA</t>
  </si>
  <si>
    <t>Se conocerá el porcentaje de la población de los diferentes grupos étnicos atendida en el periodo</t>
  </si>
  <si>
    <t>(Población de los grupos étnicos atendida en el periodo evaluado / Total de población de los grupos étnicos que habita en Acapulco) * 100</t>
  </si>
  <si>
    <t>porcentaje</t>
  </si>
  <si>
    <t>PGEAACT</t>
  </si>
  <si>
    <t>Población de los grupos étnicos atendida en el periodo evaluado</t>
  </si>
  <si>
    <t>TPGEHA</t>
  </si>
  <si>
    <t xml:space="preserve">Total de población de los grupos étnicos que habita en Acapulco         </t>
  </si>
  <si>
    <t>educación</t>
  </si>
  <si>
    <t>VARIACIÓN PORCENTUAL DE ESCUELAS ATENDIDAS POR EL GOBIENRO MUNICIPAL CON MOBILIARIO Y EQUIPAMIENTO</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</si>
  <si>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</si>
  <si>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</si>
  <si>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EATMOBACT</t>
  </si>
  <si>
    <t>Total de escuelas atendidas por el municipio con mobiliario escolar en el periodo actual</t>
  </si>
  <si>
    <t>escuelas</t>
  </si>
  <si>
    <t>EATMOBANT</t>
  </si>
  <si>
    <t>Total de escuelas atendidas por el municipio con mobiliario escolar en el periodo anterior</t>
  </si>
  <si>
    <t>EFICACIA EN EL RECURSOS PROGRAMADO PARA ACCIONES EN EL SECTOR EDUCACIÓN</t>
  </si>
  <si>
    <t>Mide la eficacia del recurso presupuestado destinado a acciones en el sector educación</t>
  </si>
  <si>
    <t>(Total del presupuesto ejercido en acciones de bienestar en la educación/Total del presupuesto asignado a acciones de bienestar en la educación)*100</t>
  </si>
  <si>
    <t>TPEABE</t>
  </si>
  <si>
    <t>Total del presupuesto ejercido en acciones de bienestar en la educación</t>
  </si>
  <si>
    <t>TPAABE</t>
  </si>
  <si>
    <t>Total del presupuesto asignado a acciones de bienestar en la educación</t>
  </si>
  <si>
    <t>VARIACIÓN PORCENTUAL DE POBLACIÓN ESCOLAR DE NIVEL BÁSICO INSCRITA</t>
  </si>
  <si>
    <t>Mide el incremento o decremento de la población escolar de nivel básico inscrita en el periodo</t>
  </si>
  <si>
    <t xml:space="preserve">(Total de población escolar de nivel básico inscrita en el ciclo evaluado)  - (Total de población escolar de nivel básico inscrita en el ciclo anterior) / ( Total de población escolar de nivel básico inscrita en el ciclo actual)   *100                                      </t>
  </si>
  <si>
    <t>PEINSCEV</t>
  </si>
  <si>
    <t xml:space="preserve">Total de población escolar de nivel básico inscrita en el ciclo evaluado                                                    </t>
  </si>
  <si>
    <t>Estudiantes</t>
  </si>
  <si>
    <t>PEINSCANTEV</t>
  </si>
  <si>
    <t>Total de población escolar de nivel básico inscrita en el ciclo anterior</t>
  </si>
  <si>
    <t xml:space="preserve"> VARIACIÓN PORCENTUAL  DE LA POBLACIÓN ESCOLAR ATENDIDA POR EL MUNICIPIO CON BECA ECONÓMICA. DESGLOSE POR SEXO</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</si>
  <si>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</si>
  <si>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</si>
  <si>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PEBCACT</t>
  </si>
  <si>
    <t xml:space="preserve">Total de población escolar beneficiada con becas económicas en el ciclo escolar actual                                             </t>
  </si>
  <si>
    <t>PEBCANT</t>
  </si>
  <si>
    <t xml:space="preserve">Total de población escolar beneficiada con becas económicas en el ciclo escolar anterior                                             </t>
  </si>
  <si>
    <t>cultura</t>
  </si>
  <si>
    <t>EFICACIA EN EL GASTO PÚBLICO TOTAL ORIENTADO EN CULTURA</t>
  </si>
  <si>
    <t>Mide la eficacia del recurso presupuestado destinado a acciones de cultura</t>
  </si>
  <si>
    <t>(Total del presupuesto ejercido para acciones de cultura incluyente/Total del presupuesto asignado a acciones de cultura incluyente)*100</t>
  </si>
  <si>
    <t>TPAACI</t>
  </si>
  <si>
    <t>Total del presupuesto asignado a acciones de cultura incluyente</t>
  </si>
  <si>
    <t>TPEACI</t>
  </si>
  <si>
    <t>Total del presupuesto ejercido para acciones de cultura incluyente</t>
  </si>
  <si>
    <t>deporte y recreación</t>
  </si>
  <si>
    <t>80 PORCIENTO</t>
  </si>
  <si>
    <t>EFICACIA DEL PRESUPUESTO ASIGNADO A ACCIONES DE ACTIVACIÓN FISICA Y DEPORTE</t>
  </si>
  <si>
    <t>Mide la eficacia del recurso presupuestado destinado a acciones de activación física y deporte</t>
  </si>
  <si>
    <t>(Total del presupuesto ejercido para acciones de activación física y deporte) / (Total del presupuesto asignado a acciones de activación física y deporte ) *100</t>
  </si>
  <si>
    <t>TPEAAFD</t>
  </si>
  <si>
    <t>Total del presupuesto ejercido para acciones de activación física y deporte</t>
  </si>
  <si>
    <t>TPAAAFD</t>
  </si>
  <si>
    <t>Total del presupuesto asignado a acciones de activación física y deporte</t>
  </si>
  <si>
    <t>VARIACIÓN PORCENTUAL DE ESPACIOS DEPORTIVOS EN EL MUNICIPIO QUE RECIBIERON MANTENIMIENTO FÍSICO</t>
  </si>
  <si>
    <t>Mide el incremento o decremento de espacios deportivos en el municipio que recibieron mantenimiento físico</t>
  </si>
  <si>
    <t>((Número de espacios deportivos que recibieron mantenimiento físico en el año actual-Número de espacios deportivos que recibieron mantenimiento físico en el año anterior)/Número de espacios deportivos que recibieron mantenimiento físico en el año anterior)*100</t>
  </si>
  <si>
    <t>EDMTTOANC</t>
  </si>
  <si>
    <t xml:space="preserve">Número de espacios deportivos que recibieron mantenimiento físico en el año actual    </t>
  </si>
  <si>
    <t>Espacios Deportivos</t>
  </si>
  <si>
    <t>EDMTTOANT</t>
  </si>
  <si>
    <t>Número de espacios deportivoss que recibieron mantenimiento físico en el año anterior</t>
  </si>
  <si>
    <t>DIR. DE DEPORTE Y RECREACIÓN</t>
  </si>
  <si>
    <t>PORCENTAJE DE LA POBLACIÓN QUE ACCESA A ACCIONES DEPORTIVAS</t>
  </si>
  <si>
    <t>Se conocerá el porcentaje de la población que accesa a acciones deportivas en el municipio en el periodo evaluado</t>
  </si>
  <si>
    <t xml:space="preserve">(Cantidad de personas que accesan a acciones  deportivas/Población total municipal)*100                                                                                                                                </t>
  </si>
  <si>
    <t>CPAADEP</t>
  </si>
  <si>
    <t xml:space="preserve">Cantidad de personas que accesan a acciones  deportivas                                                                                                                                                                                                   </t>
  </si>
  <si>
    <t xml:space="preserve">Población total municipal                                                                                                                             </t>
  </si>
  <si>
    <t>DIR. GENERAL DE ECOLOGÍA Y PROTECCIÓN AL MEDIO AMBIENTE</t>
  </si>
  <si>
    <t>DIRECCIÓN DE INSPECCIÓN Y VIGILANCIA</t>
  </si>
  <si>
    <t>PORCENTAJE DE DENUNCIAS AMBIENTALES ATENDIDAS EN EL PERIODO</t>
  </si>
  <si>
    <t>Conocer la proporción de denuncias atendidas en el periodo evaluado</t>
  </si>
  <si>
    <t>(Total de denuncias ambientales atendidas en el periodo/Total de denuncias ambientales recibidas)</t>
  </si>
  <si>
    <t>TDAAP</t>
  </si>
  <si>
    <t xml:space="preserve">Total de denuncias ambientales atendidas en el periodo        </t>
  </si>
  <si>
    <t>Denuncias</t>
  </si>
  <si>
    <t>TDAR</t>
  </si>
  <si>
    <t>Total de denuncias ambientales recibidas</t>
  </si>
  <si>
    <t>DIRECCIÓN DE NORMATIVIDAD E IMPACTO AMBIENTAL</t>
  </si>
  <si>
    <t>PORCENTAJE DE SUPERFICIE CERTIFICADA DE PLAYAS</t>
  </si>
  <si>
    <t>Conocer el porcentaje de la superficie de playas que han sido certificadas en el periodo</t>
  </si>
  <si>
    <t>(Superficie (M2) de Playas Certificadas en el Municipio/Superficie Total de Playas en el Municipio)*100</t>
  </si>
  <si>
    <t>SPCM</t>
  </si>
  <si>
    <t>Superficie (M2) de Playas Certificadas en el Municipio</t>
  </si>
  <si>
    <t>STPM</t>
  </si>
  <si>
    <t>Superficie Total de Playas en el Municipio</t>
  </si>
  <si>
    <t xml:space="preserve">VARIACIÓN PORCENTUAL DE TONELADAS DE RESIDUOS SÓLIDOS MARINOS EXTRAIDOS </t>
  </si>
  <si>
    <t>El indicador mide el incremento o decremento de toneladas de residuos sólidos marinos extraídos en el periodo</t>
  </si>
  <si>
    <t>((Total de toneladas de residuos sólidos marinos extraídos periodo actual-Total de toneladas de residuos sólidos marinos extraídos periodo anterior)/Total de toneladas de residuos sólidos marinos extraídos periodo actual))*100</t>
  </si>
  <si>
    <t>TTRSMEAACT</t>
  </si>
  <si>
    <t xml:space="preserve">Total de toneladas de residuos sólidos marinos extraídos periodo actual    </t>
  </si>
  <si>
    <t>TTRSMEAANT</t>
  </si>
  <si>
    <t>Total de toneladas de residuos sólidos marinos extraídos periodo anterior al evaluado</t>
  </si>
  <si>
    <t>1.6 -8.3</t>
  </si>
  <si>
    <t>METROS CUADRADOS ÁREAS VERDES MUNICIPALES POR HABITANTE ZONA URBANA</t>
  </si>
  <si>
    <t>Determinar el número de metros cuadrados de áreas verdes por habitante</t>
  </si>
  <si>
    <t>(Metros Cuadrados de Áreas Verdes en Zona Urbana/Población Total Municipal)</t>
  </si>
  <si>
    <t>METROS CUADRADOS</t>
  </si>
  <si>
    <t>M2AZU</t>
  </si>
  <si>
    <t>Metros Cuadrados de Áreas Verdes en Zona Urbana</t>
  </si>
  <si>
    <t>METROS CUADRADOS MODULOS DE RECREO MUNICIPALES POR HABITANTE ZONA URBANA</t>
  </si>
  <si>
    <t>Determinar el número de metros cuadrados de módulos de recreo municipales por habitante</t>
  </si>
  <si>
    <t>(Metros Cuadrados de Módulos de Recreo en Zona Urbana/Población Total Municipal)</t>
  </si>
  <si>
    <t>MMRZU</t>
  </si>
  <si>
    <t>Metros Cuadrados de Módulos de Recreo en Zona Urbana</t>
  </si>
  <si>
    <t>PORCENTAJE DE LA SUPERFICIE REFORESTADA</t>
  </si>
  <si>
    <t>Se conocerá el porcentaje de la superficie reforestada en el periodo</t>
  </si>
  <si>
    <t>(Total de superficie reforestada por el municipio/Total de superficie devastada en el municipio)*100</t>
  </si>
  <si>
    <t>TSRM</t>
  </si>
  <si>
    <t xml:space="preserve">Total de superficie reforestada por el municipio                                                       </t>
  </si>
  <si>
    <t>TSDM</t>
  </si>
  <si>
    <t>Total de superficie devastada en el municipio</t>
  </si>
  <si>
    <t>VARIACIÓN PORCENTUAL DE LA SUPERFICIE REFORESTADA EN EL PERIODO EVALUADO</t>
  </si>
  <si>
    <t>El indicador mide el incremento o decremento de la superficie reforestada en el periodo evaluado</t>
  </si>
  <si>
    <t>((Superficie reforestada en el periodo actual-Superficie reforestada en el periodo anterior)/Superficie reforestada en el periodo actual)*100</t>
  </si>
  <si>
    <t>M2RPACT</t>
  </si>
  <si>
    <t xml:space="preserve">Superficie reforestada en el periodo actual                             </t>
  </si>
  <si>
    <t>M2RPPANT</t>
  </si>
  <si>
    <t>Superficie reforestada en el periodo anterior al evaluado</t>
  </si>
  <si>
    <t>DIRECCIÓN DE EDUCACION Y CULTURA ECOLOGICA</t>
  </si>
  <si>
    <t>VARIACIÓN  DE PERSONAS QUE RECIBIERON CAPACITACIÓN EN SENSIBILIZACIÓN AMBIENTAL EN EL AÑO EVALUADO</t>
  </si>
  <si>
    <t>El indicadore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</si>
  <si>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</si>
  <si>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TPSMA</t>
  </si>
  <si>
    <t>Total de personas sensibilizadas en materia ambiental periodo actual</t>
  </si>
  <si>
    <t>TPSMAPANT</t>
  </si>
  <si>
    <t>Total de personas sensibilizadas en materia ambiental periodo anterior al evaluado</t>
  </si>
  <si>
    <t>287 - 338</t>
  </si>
  <si>
    <t>RESIDUOS SOLIDOS GENERADOS POR HABITANTE (kgs)</t>
  </si>
  <si>
    <t>Determinar la relación de residuos sólidos generados por habitante al año</t>
  </si>
  <si>
    <t xml:space="preserve">(Kilogramos de residuos sólidos generados/Población Total Municipal) </t>
  </si>
  <si>
    <t>KILOGRAMOS</t>
  </si>
  <si>
    <t>KRSG</t>
  </si>
  <si>
    <t>Kilogramos de residuos sólidos generados</t>
  </si>
  <si>
    <t>Kilogramos</t>
  </si>
  <si>
    <t>TASA DE  AGUAS RESIDUALES TRATADAS EN EL PERIODO EVALUADO</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</si>
  <si>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</si>
  <si>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</si>
  <si>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M3ARTPACT</t>
  </si>
  <si>
    <t xml:space="preserve">Metros cúbicos de aguas residuales tratadas en el periodo actual       </t>
  </si>
  <si>
    <t>M3ARTPANT</t>
  </si>
  <si>
    <t>Metros cúbicos de aguas residuales tratadas en el periodo anterior al evaluado</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</si>
  <si>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</si>
  <si>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</si>
  <si>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</si>
  <si>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AHZUI</t>
  </si>
  <si>
    <t>Asentamientos Humanos en Zona Urbana Irregulares (Anexar relación de colonias)</t>
  </si>
  <si>
    <t>Asentamientos</t>
  </si>
  <si>
    <t>TAHZU</t>
  </si>
  <si>
    <t>Total de Asentamientos Humanos Zona Urbana (Anexar relación de colonias)</t>
  </si>
  <si>
    <t>DIR. DE CATASTRO</t>
  </si>
  <si>
    <t>VARIACIÓN PORCENTUAL DE VIVIENDAS REGULARIZADAS</t>
  </si>
  <si>
    <t>El indicador mide el incremento o decremento de viviendas regularizadas en el periodo</t>
  </si>
  <si>
    <t>(Total de viviendas regularizadas en el periodo evaluado-Total de viviendas regularizadas en el periodo anterior al evaluado)/Total de viviendas regularizadas en el periodo evaluado)*100</t>
  </si>
  <si>
    <t>TVRPE</t>
  </si>
  <si>
    <t>Total de viviendas regularizadas en el periodo evaluado</t>
  </si>
  <si>
    <t>RVRPANT</t>
  </si>
  <si>
    <t>Total de viviendas regularizadas en el periodo anterior al evaluado</t>
  </si>
  <si>
    <t>33 a 220 horas</t>
  </si>
  <si>
    <t>PROMEDIO DE HORAS PARA LA REALIZACIÓN DEL TRÁMITE DE LICENCIA PARA NEGOCIOS</t>
  </si>
  <si>
    <t>Saber el promedio de horas para trámite de licencia de negocios y replantear si es necesario simplificar los trámites de licencias</t>
  </si>
  <si>
    <t>Número de horas empleadas para el trámite de licencias para negocios/Número de licencias para Negocios otorgadas</t>
  </si>
  <si>
    <t>HORAS</t>
  </si>
  <si>
    <t>NHTLN</t>
  </si>
  <si>
    <t>Número de horas empleadas para el trámite de licencias para negocios</t>
  </si>
  <si>
    <t>Horas</t>
  </si>
  <si>
    <t>NLNO</t>
  </si>
  <si>
    <t>Número de licencias para Negocios otorgadas</t>
  </si>
  <si>
    <t>Licencias</t>
  </si>
  <si>
    <t>DIRECCIÓN DE LICENCIAS, VERIFICACION Y DICTAMENES URBANOS</t>
  </si>
  <si>
    <t xml:space="preserve">51.5  a 110.6 horas </t>
  </si>
  <si>
    <t>PROMEDIO DE HORAS PARA LA REALIZACIÓN DEL TRÁMITE DE LA LICENCIA PARA CONSTRUCCIÓN DE UNA ADICIÓN (RESIDENCIAL O COMERCIAL)</t>
  </si>
  <si>
    <t>(Número de horas empleadas para el trámite de permisos de construcción de una adición /Número de permisos de construcción una adición otorgados)</t>
  </si>
  <si>
    <t>NHTPC</t>
  </si>
  <si>
    <t xml:space="preserve">Número de horas empleadas para el trámite de permisos de construcción de una adición </t>
  </si>
  <si>
    <t>NPCOA</t>
  </si>
  <si>
    <t>Número de permisos de construcción una adición otorgados</t>
  </si>
  <si>
    <t>Permisos</t>
  </si>
  <si>
    <t>PORCENTAJE DE INVERSIÓN EN INFRAESTRUCTURA PÚBLICA RESPECTO A EGRESOS TOTALES</t>
  </si>
  <si>
    <t>Identificar el nivel de inversión en infraestructura pública respecto el total de los egresos totales del gobierno municipal</t>
  </si>
  <si>
    <t>(Inversión en infraestrcutura/Egresos totales anual)*100</t>
  </si>
  <si>
    <t>Inversión en infraestructura</t>
  </si>
  <si>
    <t>Eta</t>
  </si>
  <si>
    <t>Egresos totales anual</t>
  </si>
  <si>
    <t>LICENCIAS PARA NEGOCIO OTORGADAS POR CADA MIL HABITANTES</t>
  </si>
  <si>
    <t>Determinar la tasa de licencias para negocio otorgadas por cada mil habitantes</t>
  </si>
  <si>
    <t>Número de licencias para Negocios otorgadas/(Población Total Municipal*1000)</t>
  </si>
  <si>
    <t>LICENCIAS</t>
  </si>
  <si>
    <t>Número de licencias para Negocios otorgadas/(Población Total Municipal/1000)</t>
  </si>
  <si>
    <t>turismo</t>
  </si>
  <si>
    <t>SRÍA DE TURISMO MUNICIPAL</t>
  </si>
  <si>
    <t>VARIACIÓN PORCENTUAL DE PRESTADORES DE SERVICIOS TURÍSTICOS CAPACITADOS</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</si>
  <si>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</si>
  <si>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</si>
  <si>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PTCPA</t>
  </si>
  <si>
    <t xml:space="preserve">Número de prestadores turísticos capacitados en el periodo actual                                                                   </t>
  </si>
  <si>
    <r>
      <t>ANUA</t>
    </r>
    <r>
      <rPr>
        <sz val="8"/>
        <rFont val="Arial Narrow"/>
        <family val="2"/>
      </rPr>
      <t>L</t>
    </r>
  </si>
  <si>
    <t>PTCPANT</t>
  </si>
  <si>
    <t xml:space="preserve">Número de prestadores turísticos capacitados en el periodo anterior al evaluado                                                        </t>
  </si>
  <si>
    <t>VARIACIÓN PORCENTUAL DE SOLICITUDES DE INFORMACIÓN DE LOS SECTORES PÚBLICOS Y PRIVADOS  EN EL PERIODO</t>
  </si>
  <si>
    <t>Se conocerá la variación porcentual de solicitudes de información de los sectores público y privados</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</si>
  <si>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</si>
  <si>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TSISPPPACT</t>
  </si>
  <si>
    <t xml:space="preserve">Total de solicitudes de información de los sectores público y privado en el periodo evaluado                      </t>
  </si>
  <si>
    <t>TSISPPPANT</t>
  </si>
  <si>
    <t>Total de solicitudes de información de los sectores público y privado en el periodo anterior al evaluado</t>
  </si>
  <si>
    <t>VARIACIÓN PORCENTUAL DE AFLUENCIA TURÍSTICA EN EL MUNICIPIO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</si>
  <si>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</si>
  <si>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</si>
  <si>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ATPAC</t>
  </si>
  <si>
    <t xml:space="preserve">Afluencia turística en el periodo evaluado                               </t>
  </si>
  <si>
    <t>Turistas</t>
  </si>
  <si>
    <t>ATPAN</t>
  </si>
  <si>
    <t>Afluencia turística en el periodo anterior al evaluado</t>
  </si>
  <si>
    <t>VARIACIÓN PORCENTUAL DE EVENTOS DE PROMOCIÓN TURÍSTICA REALIZADOS</t>
  </si>
  <si>
    <t>Se conocerá la variación porcentual de eventos de promoción turísticas realizados en el periodo evaluado</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</si>
  <si>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</si>
  <si>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TEPTRACT</t>
  </si>
  <si>
    <t xml:space="preserve">Total de eventos de promoción turística realizados en el extranjero, en el el país y en el Estado en el año actual                                                                                                                                        </t>
  </si>
  <si>
    <t>Eventos</t>
  </si>
  <si>
    <t>TEPTRANT</t>
  </si>
  <si>
    <t xml:space="preserve">Total de eventos de promoción turística realizados en el extranjero, en el el país y en el Estado en el año anterior                                                                                                                                      </t>
  </si>
  <si>
    <t>VARIACIÓN PORCENTUAL  DE ATENCIÓN TURÍSTICA</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</si>
  <si>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</si>
  <si>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</si>
  <si>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TTAPACT</t>
  </si>
  <si>
    <t xml:space="preserve">Total de  turistas atendidos en el peiodo evaluado      </t>
  </si>
  <si>
    <t>TTAPANT</t>
  </si>
  <si>
    <t xml:space="preserve">Total de turistas atendidos en el periodo anterior al evaluado   </t>
  </si>
  <si>
    <t>VARIACIÓN PORCENTUAL DE INFORMADORES, PRESTADORES Y PROMOTORES TURÍSTICOS CREDENCIALIZADOS</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</si>
  <si>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</si>
  <si>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</si>
  <si>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TIPPSTCAACT</t>
  </si>
  <si>
    <t>Total de de informadores, prestadores y promotores de servicios turísticos credencializados en el año actual</t>
  </si>
  <si>
    <t>TIPPSTCAANT</t>
  </si>
  <si>
    <t>Total de de informadores, prestadores y promotores de servicios turísticos credencializados en el año anterior</t>
  </si>
  <si>
    <t>empleo</t>
  </si>
  <si>
    <t>DIR. DE DESARROLLO ECONÓMICO</t>
  </si>
  <si>
    <t>TASA DE EMPLEOS DIRECTOS GENERADOS POR LA APERTURA DE EMPRESAS EN EL PERIODO ACTUAL RESPECTO AL AÑO ANTERIOR</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</si>
  <si>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</si>
  <si>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</si>
  <si>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EDGAEPACT</t>
  </si>
  <si>
    <t>Empleos directos generados por la apertura de empresas en el periodo evaluado</t>
  </si>
  <si>
    <t>Empleos</t>
  </si>
  <si>
    <t>EDGAEPANT</t>
  </si>
  <si>
    <t>Empleos directos generados por la apertura de empresas en el periodo anterior al evaluado</t>
  </si>
  <si>
    <t>141 -226</t>
  </si>
  <si>
    <t>CONSUMO PROMEDIO DE LITROS DE AGUA POR HABITANTE AL DIA</t>
  </si>
  <si>
    <t>Identificar el consumo promedio de litros de agua al día por habitante</t>
  </si>
  <si>
    <t>(Total de litros de agua consumidos en el municipio/Población Total Municipal) / 365</t>
  </si>
  <si>
    <t>TLAC</t>
  </si>
  <si>
    <t>Total de litros de agua consumidos en el municipio</t>
  </si>
  <si>
    <t>2.3 a 13.5 horas</t>
  </si>
  <si>
    <t>CAPACITACIÓN A EMPLEADOS DE CONFIANZA</t>
  </si>
  <si>
    <t>Conocer la relación de horas de capacitación promedio brindadas a los empleados municipales cuyo estatus es de confianza</t>
  </si>
  <si>
    <t>Total de Horas de Capacitación a Empleados de Confianza/Total de empleados de confianza</t>
  </si>
  <si>
    <t>THCEC</t>
  </si>
  <si>
    <t>Total de horas de capacitación a personal de confianza</t>
  </si>
  <si>
    <t>TEC</t>
  </si>
  <si>
    <t>Total de empleados de confianza</t>
  </si>
  <si>
    <t>0.9  a 11.1 horas</t>
  </si>
  <si>
    <t>CAPACITACIÓN A EMPLEADOS DE BASE</t>
  </si>
  <si>
    <t>Conocer la relación de horas de capacitación promedio brindadas a los empleados
municipales cuyo estatus es de base</t>
  </si>
  <si>
    <t>TotaldeHorasdeCapacitaciónaEmpleadosdeBase/Total de personal de base semestral</t>
  </si>
  <si>
    <t>THCEB</t>
  </si>
  <si>
    <t>Total de horas de capacitación a empleados de base</t>
  </si>
  <si>
    <t>TEBs</t>
  </si>
  <si>
    <t>Total de personal de base semestral</t>
  </si>
  <si>
    <t>DIR. DE SISTEMAS Y COMUNICACIONES</t>
  </si>
  <si>
    <t>68% - 81%</t>
  </si>
  <si>
    <t>PORCENTAJE DE EMPLEADOS ADMINISTRATIVOS Y DIRECTIVOS CON COMPUTADORA</t>
  </si>
  <si>
    <t>Medir el porcentaje de
empleados administrativos y directivos con computadora.</t>
  </si>
  <si>
    <t>(Empleados Municipales Administrativos y Directivos con Computadora/ Total de Empleados Municipales Administrativos y Directivos ) *100</t>
  </si>
  <si>
    <t>EADC</t>
  </si>
  <si>
    <t>Empleados Municipales Administrativos y Directivos con Computadora.</t>
  </si>
  <si>
    <t>TEAD</t>
  </si>
  <si>
    <t>Total de Empleados Municipales Administrativos y Directivos.</t>
  </si>
  <si>
    <t>VARIACIÓN PORCENTUAL DE EMPLEADOS MUNICIPALES</t>
  </si>
  <si>
    <t>Mide el incremento o decremento de empleados municipales en el periodo evaluado</t>
  </si>
  <si>
    <t>((Total de empleados municipales en el periodo actual-Total de empleados municipales en el periodo anterior )/Total de empleados municipales en el periodo actual)*100</t>
  </si>
  <si>
    <t>TEMPACT</t>
  </si>
  <si>
    <t>Total de empleados municipales en el periodo actual</t>
  </si>
  <si>
    <t>TEMPANT</t>
  </si>
  <si>
    <t xml:space="preserve">Total de empleados municipales en el periodo anterior </t>
  </si>
  <si>
    <t>PROPORCIÓN DE LOS EGRESOS TOTALES RESPECTO LOS EGRESOS PRESUPUESTADOS</t>
  </si>
  <si>
    <t>Medir la eficacia en la capacidad de presupuestar y ejercer los egresos municipales</t>
  </si>
  <si>
    <t>(Egresos totales/Egresos presupuestados)*100</t>
  </si>
  <si>
    <t>Egresos Totales Semestrales</t>
  </si>
  <si>
    <t>EP</t>
  </si>
  <si>
    <t>Egresos Presupuestados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</si>
</sst>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
    <numFmt numFmtId="166" formatCode="_-&quot;$&quot;* #,##0_-;\-&quot;$&quot;* #,##0_-;_-&quot;$&quot;* &quot;-&quot;??_-;_-@_-"/>
  </numFmts>
  <fonts count="25" x14ac:knownFonts="1">
    <font>
      <sz val="10"/>
      <name val="Arial"/>
      <family val="2"/>
    </font>
    <font>
      <sz val="11"/>
      <color theme="1"/>
      <name val="Calibri"/>
      <family val="2"/>
      <scheme val="minor"/>
    </font>
    <font>
      <sz val="10"/>
      <name val="Arial"/>
      <family val="2"/>
    </font>
    <font>
      <b/>
      <sz val="14"/>
      <name val="Arial"/>
      <family val="2"/>
    </font>
    <font>
      <b/>
      <sz val="7"/>
      <name val="Arial"/>
      <family val="2"/>
    </font>
    <font>
      <b/>
      <sz val="14"/>
      <name val="Arial Narrow"/>
      <family val="2"/>
    </font>
    <font>
      <b/>
      <sz val="7"/>
      <name val="Arial Narrow"/>
      <family val="2"/>
    </font>
    <font>
      <sz val="14"/>
      <name val="Arial Narrow"/>
      <family val="2"/>
    </font>
    <font>
      <b/>
      <sz val="10"/>
      <name val="Arial"/>
      <family val="2"/>
    </font>
    <font>
      <b/>
      <sz val="8"/>
      <color theme="0"/>
      <name val="Arial Narrow"/>
      <family val="2"/>
    </font>
    <font>
      <b/>
      <u/>
      <sz val="8"/>
      <color theme="0"/>
      <name val="Arial Narrow"/>
      <family val="2"/>
    </font>
    <font>
      <sz val="8"/>
      <name val="Arial"/>
      <family val="2"/>
    </font>
    <font>
      <b/>
      <sz val="6"/>
      <color theme="0"/>
      <name val="Arial Narrow"/>
      <family val="2"/>
    </font>
    <font>
      <sz val="7"/>
      <name val="Arial Narrow"/>
      <family val="2"/>
    </font>
    <font>
      <u/>
      <sz val="7"/>
      <name val="Arial Narrow"/>
      <family val="2"/>
    </font>
    <font>
      <sz val="9"/>
      <name val="Arial Narrow"/>
      <family val="2"/>
    </font>
    <font>
      <b/>
      <sz val="9"/>
      <name val="Arial Narrow"/>
      <family val="2"/>
    </font>
    <font>
      <sz val="7"/>
      <color theme="1"/>
      <name val="Arial Narrow"/>
      <family val="2"/>
    </font>
    <font>
      <sz val="8"/>
      <color theme="1"/>
      <name val="Arial Narrow"/>
      <family val="2"/>
    </font>
    <font>
      <sz val="7"/>
      <name val="Arial"/>
      <family val="2"/>
    </font>
    <font>
      <sz val="9"/>
      <name val="Arial"/>
      <family val="2"/>
    </font>
    <font>
      <sz val="7"/>
      <color rgb="FF000000"/>
      <name val="Arial Narrow"/>
      <family val="2"/>
    </font>
    <font>
      <sz val="10"/>
      <name val="Arial Narrow"/>
      <family val="2"/>
    </font>
    <font>
      <sz val="8"/>
      <name val="Arial Narrow"/>
      <family val="2"/>
    </font>
    <font>
      <sz val="10"/>
      <color rgb="FFFF0000"/>
      <name val="Arial Narrow"/>
      <family val="2"/>
    </font>
  </fonts>
  <fills count="3">
    <fill>
      <patternFill patternType="none"/>
    </fill>
    <fill>
      <patternFill patternType="gray125"/>
    </fill>
    <fill>
      <patternFill patternType="solid">
        <fgColor theme="3"/>
        <bgColor indexed="64"/>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 fillId="0" borderId="0"/>
    <xf numFmtId="43" fontId="1" fillId="0" borderId="0" applyFont="0" applyFill="0" applyBorder="0" applyAlignment="0" applyProtection="0"/>
  </cellStyleXfs>
  <cellXfs count="207">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Border="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center" vertical="center" wrapText="1"/>
    </xf>
    <xf numFmtId="0" fontId="13" fillId="0" borderId="3" xfId="0" applyFont="1" applyFill="1" applyBorder="1" applyAlignment="1">
      <alignment horizontal="center" vertical="center"/>
    </xf>
    <xf numFmtId="0" fontId="14" fillId="0" borderId="3" xfId="0" applyFont="1" applyFill="1" applyBorder="1" applyAlignment="1">
      <alignment vertical="center" wrapText="1"/>
    </xf>
    <xf numFmtId="0" fontId="13" fillId="0" borderId="4" xfId="0" applyFont="1" applyFill="1" applyBorder="1" applyAlignment="1">
      <alignment horizontal="center" vertical="center"/>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0" xfId="0" applyFont="1" applyFill="1" applyAlignment="1">
      <alignment vertical="center"/>
    </xf>
    <xf numFmtId="0" fontId="13"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vertical="center" wrapText="1"/>
    </xf>
    <xf numFmtId="3" fontId="15" fillId="0" borderId="3" xfId="0" applyNumberFormat="1" applyFont="1" applyFill="1" applyBorder="1" applyAlignment="1">
      <alignment horizontal="center" vertical="center" wrapText="1"/>
    </xf>
    <xf numFmtId="0" fontId="13" fillId="0" borderId="3" xfId="0" quotePrefix="1" applyFont="1" applyFill="1" applyBorder="1" applyAlignment="1">
      <alignment vertical="center" wrapText="1"/>
    </xf>
    <xf numFmtId="0" fontId="13" fillId="0" borderId="3" xfId="0" quotePrefix="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quotePrefix="1" applyFont="1" applyFill="1" applyBorder="1" applyAlignment="1">
      <alignment horizontal="left" vertical="center" wrapText="1"/>
    </xf>
    <xf numFmtId="0" fontId="15" fillId="0" borderId="3" xfId="0" applyFont="1" applyFill="1" applyBorder="1" applyAlignment="1">
      <alignment horizontal="center" vertical="center"/>
    </xf>
    <xf numFmtId="165" fontId="15"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3" fillId="0" borderId="3" xfId="4" applyFont="1" applyFill="1" applyBorder="1" applyAlignment="1">
      <alignment horizontal="center" vertical="center" wrapText="1"/>
    </xf>
    <xf numFmtId="0" fontId="13" fillId="0" borderId="3" xfId="4"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0" xfId="5" applyFont="1" applyAlignment="1">
      <alignment vertical="center"/>
    </xf>
    <xf numFmtId="0" fontId="1" fillId="0" borderId="0" xfId="5"/>
    <xf numFmtId="0" fontId="18" fillId="0" borderId="3" xfId="0" applyFont="1" applyFill="1" applyBorder="1" applyAlignment="1">
      <alignment vertical="center" wrapText="1"/>
    </xf>
    <xf numFmtId="44" fontId="15" fillId="0" borderId="3" xfId="2" applyFont="1" applyFill="1" applyBorder="1" applyAlignment="1">
      <alignment vertical="center" wrapText="1"/>
    </xf>
    <xf numFmtId="3" fontId="15" fillId="0" borderId="3" xfId="2" applyNumberFormat="1" applyFont="1" applyFill="1" applyBorder="1" applyAlignment="1">
      <alignment horizontal="center" vertical="center" wrapText="1"/>
    </xf>
    <xf numFmtId="44" fontId="15" fillId="0" borderId="3" xfId="3" applyNumberFormat="1" applyFont="1" applyFill="1" applyBorder="1" applyAlignment="1">
      <alignment vertical="center" wrapText="1"/>
    </xf>
    <xf numFmtId="4" fontId="15" fillId="0" borderId="3" xfId="2"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3" fontId="15" fillId="0" borderId="0" xfId="0" applyNumberFormat="1" applyFont="1" applyFill="1" applyAlignment="1">
      <alignment horizontal="center" vertical="center" wrapText="1"/>
    </xf>
    <xf numFmtId="4" fontId="15" fillId="0" borderId="3" xfId="1" applyNumberFormat="1" applyFont="1" applyFill="1" applyBorder="1" applyAlignment="1">
      <alignment horizontal="center" vertical="center" wrapText="1"/>
    </xf>
    <xf numFmtId="10" fontId="13" fillId="0" borderId="3"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0" fillId="0" borderId="0" xfId="0" applyFill="1" applyAlignment="1">
      <alignment vertical="center"/>
    </xf>
    <xf numFmtId="3" fontId="20" fillId="0" borderId="3"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44" fontId="13" fillId="0" borderId="3" xfId="0" applyNumberFormat="1" applyFont="1" applyFill="1" applyBorder="1" applyAlignment="1">
      <alignment horizontal="center" vertical="center" wrapText="1"/>
    </xf>
    <xf numFmtId="44" fontId="15" fillId="0" borderId="3" xfId="2" applyFont="1" applyFill="1" applyBorder="1" applyAlignment="1">
      <alignment horizontal="center" vertical="center"/>
    </xf>
    <xf numFmtId="44" fontId="15" fillId="0" borderId="3" xfId="2" applyFont="1" applyFill="1" applyBorder="1" applyAlignment="1">
      <alignment horizontal="center" vertical="center" wrapText="1"/>
    </xf>
    <xf numFmtId="4" fontId="15" fillId="0" borderId="3" xfId="0" applyNumberFormat="1" applyFont="1" applyFill="1" applyBorder="1" applyAlignment="1">
      <alignment horizontal="center" vertical="center"/>
    </xf>
    <xf numFmtId="0" fontId="13" fillId="0" borderId="3" xfId="0" quotePrefix="1" applyFont="1" applyFill="1" applyBorder="1" applyAlignment="1">
      <alignment horizontal="left" vertical="center" wrapText="1"/>
    </xf>
    <xf numFmtId="3" fontId="15" fillId="0" borderId="3" xfId="0" applyNumberFormat="1" applyFont="1" applyFill="1" applyBorder="1" applyAlignment="1">
      <alignment horizontal="center" vertical="center"/>
    </xf>
    <xf numFmtId="4" fontId="13" fillId="0" borderId="3"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xf>
    <xf numFmtId="1" fontId="13" fillId="0" borderId="3" xfId="0" applyNumberFormat="1" applyFont="1" applyFill="1" applyBorder="1" applyAlignment="1">
      <alignment horizontal="center" vertical="center"/>
    </xf>
    <xf numFmtId="10" fontId="15" fillId="0" borderId="3" xfId="0" applyNumberFormat="1" applyFont="1" applyFill="1" applyBorder="1" applyAlignment="1">
      <alignment horizontal="center" vertical="center" wrapText="1"/>
    </xf>
    <xf numFmtId="10" fontId="15" fillId="0" borderId="3" xfId="0" applyNumberFormat="1" applyFont="1" applyFill="1" applyBorder="1" applyAlignment="1">
      <alignment horizontal="center" vertical="center"/>
    </xf>
    <xf numFmtId="43" fontId="0" fillId="0" borderId="0" xfId="0" applyNumberFormat="1" applyAlignment="1">
      <alignment vertical="center"/>
    </xf>
    <xf numFmtId="9" fontId="0" fillId="0" borderId="0" xfId="3" applyFont="1" applyAlignment="1">
      <alignment vertical="center"/>
    </xf>
    <xf numFmtId="44" fontId="16" fillId="0" borderId="3" xfId="2" applyFont="1" applyFill="1" applyBorder="1" applyAlignment="1">
      <alignment horizontal="center" vertical="center" wrapText="1"/>
    </xf>
    <xf numFmtId="0" fontId="13" fillId="0" borderId="10" xfId="0" applyFont="1" applyFill="1" applyBorder="1" applyAlignment="1">
      <alignment horizontal="left" vertical="center" wrapText="1"/>
    </xf>
    <xf numFmtId="3" fontId="15" fillId="0" borderId="10" xfId="5" applyNumberFormat="1" applyFont="1" applyFill="1" applyBorder="1" applyAlignment="1">
      <alignment horizontal="center" vertical="center" wrapText="1"/>
    </xf>
    <xf numFmtId="2" fontId="13" fillId="0" borderId="3" xfId="6" applyNumberFormat="1" applyFont="1" applyFill="1" applyBorder="1" applyAlignment="1">
      <alignment horizontal="left" vertical="center" wrapText="1"/>
    </xf>
    <xf numFmtId="0" fontId="13" fillId="0" borderId="3" xfId="6"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2" fontId="13" fillId="0" borderId="3" xfId="0" applyNumberFormat="1" applyFont="1" applyFill="1" applyBorder="1" applyAlignment="1">
      <alignment horizontal="center" vertical="center"/>
    </xf>
    <xf numFmtId="43" fontId="15" fillId="0" borderId="3" xfId="1" applyFont="1" applyFill="1" applyBorder="1" applyAlignment="1">
      <alignment horizontal="center" vertical="center" wrapText="1"/>
    </xf>
    <xf numFmtId="3" fontId="15" fillId="0" borderId="3" xfId="7"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44" fontId="15" fillId="0" borderId="10" xfId="2"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left" vertical="center"/>
    </xf>
    <xf numFmtId="0" fontId="13"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7" xfId="0" applyFont="1" applyFill="1" applyBorder="1" applyAlignment="1">
      <alignment vertical="center" wrapText="1"/>
    </xf>
    <xf numFmtId="9" fontId="13" fillId="0" borderId="3" xfId="0" applyNumberFormat="1" applyFont="1" applyFill="1" applyBorder="1" applyAlignment="1">
      <alignment horizontal="center" vertical="center" wrapText="1"/>
    </xf>
    <xf numFmtId="0" fontId="21" fillId="0" borderId="3" xfId="0" applyFont="1" applyFill="1" applyBorder="1" applyAlignment="1">
      <alignment vertical="center" wrapText="1"/>
    </xf>
    <xf numFmtId="0" fontId="13" fillId="0" borderId="10" xfId="4" applyFont="1" applyFill="1" applyBorder="1" applyAlignment="1">
      <alignment horizontal="center" vertical="center" wrapText="1"/>
    </xf>
    <xf numFmtId="9" fontId="13" fillId="0" borderId="3" xfId="0" applyNumberFormat="1" applyFont="1" applyFill="1" applyBorder="1" applyAlignment="1">
      <alignment horizontal="left" vertical="center" wrapText="1"/>
    </xf>
    <xf numFmtId="9" fontId="13" fillId="0" borderId="7" xfId="0" applyNumberFormat="1" applyFont="1" applyFill="1" applyBorder="1" applyAlignment="1">
      <alignment horizontal="center" vertical="center" wrapText="1"/>
    </xf>
    <xf numFmtId="44" fontId="22" fillId="0" borderId="0" xfId="2" applyFont="1" applyAlignment="1">
      <alignment vertical="center" wrapText="1"/>
    </xf>
    <xf numFmtId="0" fontId="17" fillId="0" borderId="13" xfId="0" applyFont="1" applyFill="1" applyBorder="1" applyAlignment="1">
      <alignment vertical="center" wrapText="1"/>
    </xf>
    <xf numFmtId="0" fontId="13" fillId="0" borderId="13" xfId="0" applyFont="1" applyFill="1" applyBorder="1" applyAlignment="1">
      <alignment vertical="center" wrapText="1"/>
    </xf>
    <xf numFmtId="3" fontId="15" fillId="0" borderId="0"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0" xfId="0" applyFont="1" applyFill="1" applyAlignment="1">
      <alignment horizontal="center" vertical="center"/>
    </xf>
    <xf numFmtId="0" fontId="17"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2"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5" applyFont="1" applyFill="1" applyBorder="1" applyAlignment="1">
      <alignment horizontal="center" vertical="center"/>
    </xf>
    <xf numFmtId="0" fontId="13" fillId="0" borderId="3" xfId="5" applyFont="1" applyFill="1" applyBorder="1" applyAlignment="1">
      <alignment horizontal="center" vertical="center" wrapText="1"/>
    </xf>
    <xf numFmtId="0" fontId="13" fillId="0" borderId="3" xfId="5" applyFont="1" applyFill="1" applyBorder="1" applyAlignment="1">
      <alignment horizontal="left" vertical="center" wrapText="1"/>
    </xf>
    <xf numFmtId="0" fontId="13" fillId="0" borderId="3" xfId="5"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0" fontId="13" fillId="0" borderId="7" xfId="5" applyFont="1" applyFill="1" applyBorder="1" applyAlignment="1">
      <alignment vertical="center" wrapText="1"/>
    </xf>
    <xf numFmtId="0" fontId="13" fillId="0" borderId="11" xfId="0" applyFont="1" applyFill="1" applyBorder="1" applyAlignment="1">
      <alignment horizontal="left" vertical="center" wrapText="1"/>
    </xf>
    <xf numFmtId="0" fontId="19" fillId="0" borderId="7" xfId="0" applyFont="1" applyFill="1" applyBorder="1" applyAlignment="1">
      <alignment horizontal="left" vertical="center"/>
    </xf>
    <xf numFmtId="0" fontId="13" fillId="0" borderId="3" xfId="5" applyFont="1" applyFill="1" applyBorder="1" applyAlignment="1">
      <alignment vertical="center" wrapText="1"/>
    </xf>
    <xf numFmtId="0" fontId="19" fillId="0" borderId="3" xfId="0" applyFont="1" applyFill="1" applyBorder="1" applyAlignment="1">
      <alignment horizontal="left" vertical="center"/>
    </xf>
    <xf numFmtId="0" fontId="19"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Fill="1" applyAlignment="1">
      <alignment horizontal="left" vertical="center" wrapText="1"/>
    </xf>
    <xf numFmtId="0" fontId="13" fillId="0" borderId="0" xfId="0" applyFont="1" applyBorder="1" applyAlignment="1">
      <alignment horizontal="lef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Alignment="1">
      <alignment vertical="center" wrapText="1"/>
    </xf>
    <xf numFmtId="0" fontId="22" fillId="0" borderId="0" xfId="0" applyFont="1" applyFill="1" applyAlignment="1">
      <alignment horizontal="center" vertical="center" wrapText="1"/>
    </xf>
    <xf numFmtId="164" fontId="16" fillId="0" borderId="7" xfId="3" applyNumberFormat="1" applyFont="1" applyFill="1" applyBorder="1" applyAlignment="1">
      <alignment horizontal="center" vertical="center" wrapText="1"/>
    </xf>
    <xf numFmtId="164" fontId="16" fillId="0" borderId="4" xfId="3" applyNumberFormat="1" applyFont="1" applyFill="1" applyBorder="1" applyAlignment="1">
      <alignment horizontal="center" vertical="center" wrapText="1"/>
    </xf>
    <xf numFmtId="1" fontId="16" fillId="0" borderId="3" xfId="2" applyNumberFormat="1"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2" fontId="16" fillId="0" borderId="4" xfId="0" applyNumberFormat="1" applyFont="1" applyFill="1" applyBorder="1" applyAlignment="1">
      <alignment horizontal="center" vertical="center" wrapText="1"/>
    </xf>
    <xf numFmtId="9" fontId="16" fillId="0" borderId="3" xfId="3" applyFont="1" applyFill="1" applyBorder="1" applyAlignment="1">
      <alignment horizontal="center" vertical="center" wrapText="1"/>
    </xf>
    <xf numFmtId="9" fontId="16" fillId="0" borderId="4" xfId="3" applyFont="1" applyFill="1" applyBorder="1" applyAlignment="1">
      <alignment horizontal="center" vertical="center" wrapText="1"/>
    </xf>
    <xf numFmtId="164" fontId="16" fillId="0" borderId="9" xfId="3" applyNumberFormat="1" applyFont="1" applyFill="1" applyBorder="1" applyAlignment="1">
      <alignment horizontal="center" vertical="center" wrapText="1"/>
    </xf>
    <xf numFmtId="9" fontId="16" fillId="0" borderId="7" xfId="3" applyFont="1" applyFill="1" applyBorder="1" applyAlignment="1">
      <alignment horizontal="center" vertical="center" wrapText="1"/>
    </xf>
    <xf numFmtId="165" fontId="16" fillId="0" borderId="7"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 xfId="0"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44" fontId="16" fillId="0" borderId="3" xfId="2" applyFont="1" applyFill="1" applyBorder="1" applyAlignment="1">
      <alignment horizontal="center" vertical="center" wrapText="1"/>
    </xf>
    <xf numFmtId="9" fontId="16" fillId="0" borderId="7" xfId="3" applyNumberFormat="1" applyFont="1" applyFill="1" applyBorder="1" applyAlignment="1">
      <alignment horizontal="center" vertical="center" wrapText="1"/>
    </xf>
    <xf numFmtId="9" fontId="16" fillId="0" borderId="4" xfId="3" applyNumberFormat="1" applyFont="1" applyFill="1" applyBorder="1" applyAlignment="1">
      <alignment horizontal="center" vertical="center" wrapText="1"/>
    </xf>
    <xf numFmtId="10" fontId="16" fillId="0" borderId="7" xfId="0" applyNumberFormat="1" applyFont="1" applyFill="1" applyBorder="1" applyAlignment="1">
      <alignment horizontal="center" vertical="center" wrapText="1"/>
    </xf>
    <xf numFmtId="10" fontId="16" fillId="0" borderId="4" xfId="0" applyNumberFormat="1" applyFont="1" applyFill="1" applyBorder="1" applyAlignment="1">
      <alignment horizontal="center" vertical="center" wrapText="1"/>
    </xf>
    <xf numFmtId="164" fontId="16" fillId="0" borderId="3" xfId="3" applyNumberFormat="1" applyFont="1" applyFill="1" applyBorder="1" applyAlignment="1">
      <alignment horizontal="center" vertical="center" wrapText="1"/>
    </xf>
    <xf numFmtId="10" fontId="16" fillId="0" borderId="7" xfId="3" applyNumberFormat="1" applyFont="1" applyFill="1" applyBorder="1" applyAlignment="1">
      <alignment horizontal="center" vertical="center" wrapText="1"/>
    </xf>
    <xf numFmtId="10" fontId="16" fillId="0" borderId="4" xfId="3" applyNumberFormat="1" applyFont="1" applyFill="1" applyBorder="1" applyAlignment="1">
      <alignment horizontal="center" vertical="center" wrapText="1"/>
    </xf>
    <xf numFmtId="44" fontId="16" fillId="0" borderId="7" xfId="2" applyFont="1" applyFill="1" applyBorder="1" applyAlignment="1">
      <alignment horizontal="center" vertical="center" wrapText="1"/>
    </xf>
    <xf numFmtId="44" fontId="16" fillId="0" borderId="9" xfId="2" applyFont="1" applyFill="1" applyBorder="1" applyAlignment="1">
      <alignment horizontal="center" vertical="center" wrapText="1"/>
    </xf>
    <xf numFmtId="44" fontId="16" fillId="0" borderId="4" xfId="2" applyFont="1" applyFill="1" applyBorder="1" applyAlignment="1">
      <alignment horizontal="center" vertical="center" wrapText="1"/>
    </xf>
    <xf numFmtId="164" fontId="16" fillId="0" borderId="11" xfId="3" applyNumberFormat="1" applyFont="1" applyFill="1" applyBorder="1" applyAlignment="1">
      <alignment horizontal="center" vertical="center" wrapText="1"/>
    </xf>
    <xf numFmtId="164" fontId="16" fillId="0" borderId="12" xfId="3" applyNumberFormat="1" applyFont="1" applyFill="1" applyBorder="1" applyAlignment="1">
      <alignment horizontal="center" vertical="center" wrapText="1"/>
    </xf>
    <xf numFmtId="166" fontId="16" fillId="0" borderId="3" xfId="2"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66" fontId="16" fillId="0" borderId="7" xfId="2" applyNumberFormat="1" applyFont="1" applyFill="1" applyBorder="1" applyAlignment="1">
      <alignment horizontal="center" vertical="center" wrapText="1"/>
    </xf>
    <xf numFmtId="166" fontId="16" fillId="0" borderId="9" xfId="2"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166" fontId="16" fillId="0" borderId="5" xfId="2" applyNumberFormat="1" applyFont="1" applyFill="1" applyBorder="1" applyAlignment="1">
      <alignment horizontal="center" vertical="center" wrapText="1"/>
    </xf>
    <xf numFmtId="166" fontId="16" fillId="0" borderId="6" xfId="2" applyNumberFormat="1" applyFont="1" applyFill="1" applyBorder="1" applyAlignment="1">
      <alignment horizontal="center" vertical="center" wrapText="1"/>
    </xf>
    <xf numFmtId="2" fontId="16" fillId="0" borderId="9" xfId="0" applyNumberFormat="1" applyFont="1" applyFill="1" applyBorder="1" applyAlignment="1">
      <alignment horizontal="center" vertical="center" wrapText="1"/>
    </xf>
    <xf numFmtId="2" fontId="16" fillId="0" borderId="3" xfId="2" applyNumberFormat="1" applyFont="1" applyFill="1" applyBorder="1" applyAlignment="1">
      <alignment horizontal="center" vertical="center" wrapText="1"/>
    </xf>
    <xf numFmtId="164" fontId="16" fillId="0" borderId="3" xfId="2" applyNumberFormat="1" applyFont="1" applyFill="1" applyBorder="1" applyAlignment="1">
      <alignment horizontal="center" vertical="center" wrapText="1"/>
    </xf>
    <xf numFmtId="165" fontId="16" fillId="0" borderId="3" xfId="2" applyNumberFormat="1" applyFont="1" applyFill="1" applyBorder="1" applyAlignment="1">
      <alignment horizontal="center" vertical="center" wrapText="1"/>
    </xf>
    <xf numFmtId="43" fontId="16" fillId="0" borderId="7" xfId="1" applyFont="1" applyFill="1" applyBorder="1" applyAlignment="1">
      <alignment horizontal="center" vertical="center" wrapText="1"/>
    </xf>
    <xf numFmtId="43" fontId="16" fillId="0" borderId="4" xfId="1" applyFont="1" applyFill="1" applyBorder="1" applyAlignment="1">
      <alignment horizontal="center" vertical="center" wrapText="1"/>
    </xf>
    <xf numFmtId="9" fontId="16" fillId="0" borderId="3" xfId="3" applyNumberFormat="1" applyFont="1" applyFill="1" applyBorder="1" applyAlignment="1">
      <alignment horizontal="center" vertical="center" wrapText="1"/>
    </xf>
    <xf numFmtId="164" fontId="16" fillId="0" borderId="5" xfId="3" applyNumberFormat="1" applyFont="1" applyFill="1" applyBorder="1" applyAlignment="1">
      <alignment horizontal="center" vertical="center" wrapText="1"/>
    </xf>
    <xf numFmtId="164" fontId="16" fillId="0" borderId="8" xfId="3" applyNumberFormat="1" applyFont="1" applyFill="1" applyBorder="1" applyAlignment="1">
      <alignment horizontal="center" vertical="center" wrapText="1"/>
    </xf>
    <xf numFmtId="165" fontId="16" fillId="0" borderId="6" xfId="0" applyNumberFormat="1" applyFont="1" applyFill="1" applyBorder="1" applyAlignment="1">
      <alignment horizontal="center" vertical="center" wrapText="1"/>
    </xf>
    <xf numFmtId="44" fontId="16" fillId="0" borderId="7" xfId="3" applyNumberFormat="1" applyFont="1" applyFill="1" applyBorder="1" applyAlignment="1">
      <alignment horizontal="center" vertical="center" wrapText="1"/>
    </xf>
    <xf numFmtId="44" fontId="16" fillId="0" borderId="4" xfId="3" applyNumberFormat="1" applyFont="1" applyFill="1" applyBorder="1" applyAlignment="1">
      <alignment horizontal="center" vertical="center" wrapText="1"/>
    </xf>
    <xf numFmtId="166" fontId="16" fillId="0" borderId="4" xfId="2" applyNumberFormat="1" applyFont="1" applyFill="1" applyBorder="1" applyAlignment="1">
      <alignment horizontal="center" vertical="center" wrapText="1"/>
    </xf>
    <xf numFmtId="2" fontId="16" fillId="0" borderId="3" xfId="1" applyNumberFormat="1" applyFont="1" applyFill="1" applyBorder="1" applyAlignment="1">
      <alignment horizontal="center" vertical="center" wrapText="1"/>
    </xf>
    <xf numFmtId="9" fontId="16" fillId="0" borderId="5" xfId="3" applyFont="1" applyFill="1" applyBorder="1" applyAlignment="1">
      <alignment horizontal="center" vertical="center" wrapText="1"/>
    </xf>
    <xf numFmtId="9" fontId="16" fillId="0" borderId="6" xfId="3"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1" xfId="0" applyFont="1" applyFill="1" applyBorder="1" applyAlignment="1">
      <alignment vertical="center" wrapText="1"/>
    </xf>
    <xf numFmtId="0" fontId="12" fillId="2" borderId="0" xfId="0" applyFont="1" applyFill="1" applyBorder="1" applyAlignment="1">
      <alignment vertical="center" wrapText="1"/>
    </xf>
    <xf numFmtId="0" fontId="12" fillId="2" borderId="2" xfId="0" applyFont="1" applyFill="1" applyBorder="1" applyAlignment="1">
      <alignment vertical="center" wrapText="1"/>
    </xf>
    <xf numFmtId="0" fontId="9" fillId="2" borderId="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 xfId="0" applyFont="1" applyFill="1" applyBorder="1" applyAlignment="1">
      <alignment horizontal="left" vertical="center" wrapText="1"/>
    </xf>
  </cellXfs>
  <cellStyles count="8">
    <cellStyle name="Millares" xfId="1" builtinId="3"/>
    <cellStyle name="Millares 2" xfId="7"/>
    <cellStyle name="Moneda" xfId="2" builtinId="4"/>
    <cellStyle name="Normal" xfId="0" builtinId="0"/>
    <cellStyle name="Normal 15" xfId="6"/>
    <cellStyle name="Normal 2" xfId="4"/>
    <cellStyle name="Normal 4"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511348</xdr:colOff>
      <xdr:row>1</xdr:row>
      <xdr:rowOff>82742</xdr:rowOff>
    </xdr:from>
    <xdr:ext cx="6992236" cy="1402773"/>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11873" y="254192"/>
          <a:ext cx="6992236" cy="1402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200" b="1">
              <a:solidFill>
                <a:schemeClr val="tx2"/>
              </a:solidFill>
              <a:latin typeface="Arial Black" panose="020B0A04020102020204" pitchFamily="34" charset="0"/>
            </a:rPr>
            <a:t>Ayuntamiento</a:t>
          </a:r>
          <a:r>
            <a:rPr lang="es-MX" sz="1200" b="1" baseline="0">
              <a:solidFill>
                <a:schemeClr val="tx2"/>
              </a:solidFill>
              <a:latin typeface="Arial Black" panose="020B0A04020102020204" pitchFamily="34" charset="0"/>
            </a:rPr>
            <a:t> de Acapulco de Juárez</a:t>
          </a:r>
        </a:p>
        <a:p>
          <a:pPr algn="ctr"/>
          <a:r>
            <a:rPr lang="es-MX" sz="1200" b="1" baseline="0">
              <a:solidFill>
                <a:schemeClr val="tx2"/>
              </a:solidFill>
              <a:latin typeface="Arial Black" panose="020B0A04020102020204" pitchFamily="34" charset="0"/>
            </a:rPr>
            <a:t>2021-2024</a:t>
          </a:r>
        </a:p>
        <a:p>
          <a:pPr algn="ctr"/>
          <a:endParaRPr lang="es-MX" sz="1200" b="1" baseline="0">
            <a:solidFill>
              <a:schemeClr val="tx2"/>
            </a:solidFill>
          </a:endParaRPr>
        </a:p>
        <a:p>
          <a:pPr algn="ctr"/>
          <a:r>
            <a:rPr lang="es-MX" sz="1200" b="1" baseline="0">
              <a:solidFill>
                <a:schemeClr val="tx2"/>
              </a:solidFill>
              <a:latin typeface="Arial Narrow" panose="020B0606020202030204" pitchFamily="34" charset="0"/>
            </a:rPr>
            <a:t>SISTEMA DE INDICADORES DEL MUNICIPIO DE ACAPULCO (SIMA)</a:t>
          </a:r>
        </a:p>
        <a:p>
          <a:pPr algn="ctr"/>
          <a:r>
            <a:rPr lang="es-MX" sz="1200" b="1" baseline="0">
              <a:solidFill>
                <a:schemeClr val="tx2"/>
              </a:solidFill>
              <a:latin typeface="Arial Narrow" panose="020B0606020202030204" pitchFamily="34" charset="0"/>
            </a:rPr>
            <a:t>CONCENTRADO DE RESULTADOS SEMESTRALES Y ANUALES</a:t>
          </a:r>
        </a:p>
        <a:p>
          <a:pPr algn="ctr"/>
          <a:r>
            <a:rPr lang="es-MX" sz="1200" b="1" baseline="0">
              <a:solidFill>
                <a:schemeClr val="tx2"/>
              </a:solidFill>
            </a:rPr>
            <a:t>2DO. SEMESTRE 2022</a:t>
          </a:r>
        </a:p>
      </xdr:txBody>
    </xdr:sp>
    <xdr:clientData/>
  </xdr:oneCellAnchor>
  <xdr:twoCellAnchor editAs="oneCell">
    <xdr:from>
      <xdr:col>16</xdr:col>
      <xdr:colOff>738606</xdr:colOff>
      <xdr:row>2</xdr:row>
      <xdr:rowOff>214837</xdr:rowOff>
    </xdr:from>
    <xdr:to>
      <xdr:col>18</xdr:col>
      <xdr:colOff>1246125</xdr:colOff>
      <xdr:row>4</xdr:row>
      <xdr:rowOff>222249</xdr:rowOff>
    </xdr:to>
    <xdr:pic>
      <xdr:nvPicPr>
        <xdr:cNvPr id="4" name="4 Imagen">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srcRect l="29925" t="20300" r="42119" b="55201"/>
        <a:stretch/>
      </xdr:blipFill>
      <xdr:spPr>
        <a:xfrm>
          <a:off x="16340556" y="557737"/>
          <a:ext cx="2526819" cy="750362"/>
        </a:xfrm>
        <a:prstGeom prst="rect">
          <a:avLst/>
        </a:prstGeom>
      </xdr:spPr>
    </xdr:pic>
    <xdr:clientData/>
  </xdr:twoCellAnchor>
  <xdr:twoCellAnchor>
    <xdr:from>
      <xdr:col>0</xdr:col>
      <xdr:colOff>0</xdr:colOff>
      <xdr:row>354</xdr:row>
      <xdr:rowOff>81783</xdr:rowOff>
    </xdr:from>
    <xdr:to>
      <xdr:col>18</xdr:col>
      <xdr:colOff>1281545</xdr:colOff>
      <xdr:row>360</xdr:row>
      <xdr:rowOff>116419</xdr:rowOff>
    </xdr:to>
    <xdr:sp macro="" textlink="">
      <xdr:nvSpPr>
        <xdr:cNvPr id="5" name="CuadroTexto 4"/>
        <xdr:cNvSpPr txBox="1"/>
      </xdr:nvSpPr>
      <xdr:spPr>
        <a:xfrm>
          <a:off x="0" y="275478108"/>
          <a:ext cx="18902795" cy="100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FF0000"/>
              </a:solidFill>
            </a:rPr>
            <a:t>Nota: Toda información registrada en este documento fue proporcionada por cada una de las dependencias ejecutoras</a:t>
          </a:r>
          <a:r>
            <a:rPr lang="es-MX" sz="1100" b="1" baseline="0">
              <a:solidFill>
                <a:srgbClr val="FF0000"/>
              </a:solidFill>
            </a:rPr>
            <a:t> de esta </a:t>
          </a:r>
          <a:r>
            <a:rPr lang="es-MX" sz="1100" b="1">
              <a:solidFill>
                <a:srgbClr val="FF0000"/>
              </a:solidFill>
            </a:rPr>
            <a:t>administración a través del</a:t>
          </a:r>
          <a:r>
            <a:rPr lang="es-MX" sz="1100" b="1" baseline="0">
              <a:solidFill>
                <a:srgbClr val="FF0000"/>
              </a:solidFill>
            </a:rPr>
            <a:t> formulario SSER-04 Formulario de Estadísticas Trimestrales. 2do. semestre 2022       </a:t>
          </a:r>
          <a:r>
            <a:rPr lang="es-MX" sz="1100"/>
            <a:t>Este documento contiene los siguientes acrónimos:</a:t>
          </a:r>
        </a:p>
        <a:p>
          <a:r>
            <a:rPr lang="es-MX" sz="1100" b="1"/>
            <a:t>SA: </a:t>
          </a:r>
          <a:r>
            <a:rPr lang="es-MX" sz="1100"/>
            <a:t>Sin Actividad</a:t>
          </a:r>
          <a:r>
            <a:rPr lang="es-MX" sz="1100" baseline="0"/>
            <a:t>.</a:t>
          </a:r>
          <a:endParaRPr lang="es-MX" sz="1100"/>
        </a:p>
        <a:p>
          <a:r>
            <a:rPr lang="es-MX" sz="1100" b="1"/>
            <a:t>ND:</a:t>
          </a:r>
          <a:r>
            <a:rPr lang="es-MX" sz="1100"/>
            <a:t> Información</a:t>
          </a:r>
          <a:r>
            <a:rPr lang="es-MX" sz="1100" baseline="0"/>
            <a:t> No Disponible por la Dependencia ejecutora</a:t>
          </a:r>
          <a:endParaRPr lang="es-MX" sz="1100"/>
        </a:p>
      </xdr:txBody>
    </xdr:sp>
    <xdr:clientData/>
  </xdr:twoCellAnchor>
  <xdr:twoCellAnchor editAs="oneCell">
    <xdr:from>
      <xdr:col>0</xdr:col>
      <xdr:colOff>63501</xdr:colOff>
      <xdr:row>1</xdr:row>
      <xdr:rowOff>148167</xdr:rowOff>
    </xdr:from>
    <xdr:to>
      <xdr:col>4</xdr:col>
      <xdr:colOff>762000</xdr:colOff>
      <xdr:row>5</xdr:row>
      <xdr:rowOff>116417</xdr:rowOff>
    </xdr:to>
    <xdr:pic>
      <xdr:nvPicPr>
        <xdr:cNvPr id="6" name="Imagen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78" t="5840" r="57010" b="80336"/>
        <a:stretch/>
      </xdr:blipFill>
      <xdr:spPr bwMode="auto">
        <a:xfrm>
          <a:off x="63501" y="319617"/>
          <a:ext cx="2708274" cy="1244600"/>
        </a:xfrm>
        <a:prstGeom prst="rect">
          <a:avLst/>
        </a:prstGeom>
        <a:blipFill>
          <a:blip xmlns:r="http://schemas.openxmlformats.org/officeDocument/2006/relationships" r:embed="rId3"/>
          <a:stretch>
            <a:fillRect/>
          </a:stretch>
        </a:blip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ZV393"/>
  <sheetViews>
    <sheetView tabSelected="1" view="pageBreakPreview" zoomScale="112" zoomScaleNormal="80" zoomScaleSheetLayoutView="112" workbookViewId="0">
      <selection activeCell="B111" sqref="B111"/>
    </sheetView>
  </sheetViews>
  <sheetFormatPr baseColWidth="10" defaultColWidth="11.42578125" defaultRowHeight="13.5" x14ac:dyDescent="0.2"/>
  <cols>
    <col min="1" max="1" width="6.7109375" style="128" customWidth="1"/>
    <col min="2" max="2" width="9.140625" style="129" customWidth="1"/>
    <col min="3" max="3" width="5.42578125" style="129" customWidth="1"/>
    <col min="4" max="4" width="8.85546875" style="129" customWidth="1"/>
    <col min="5" max="5" width="11.7109375" style="130" customWidth="1"/>
    <col min="6" max="6" width="11.7109375" style="131" customWidth="1"/>
    <col min="7" max="7" width="9.42578125" style="132" customWidth="1"/>
    <col min="8" max="8" width="8.7109375" style="133" customWidth="1"/>
    <col min="9" max="9" width="9.85546875" style="134" customWidth="1"/>
    <col min="10" max="10" width="8.5703125" style="133" customWidth="1"/>
    <col min="11" max="11" width="34" style="135" customWidth="1"/>
    <col min="12" max="12" width="27.42578125" style="136" customWidth="1"/>
    <col min="13" max="13" width="44.85546875" style="137" customWidth="1"/>
    <col min="14" max="14" width="12.42578125" style="137" customWidth="1"/>
    <col min="15" max="15" width="7.28515625" style="138" customWidth="1"/>
    <col min="16" max="16" width="17.85546875" style="131" customWidth="1"/>
    <col min="17" max="17" width="13.140625" style="127" customWidth="1"/>
    <col min="18" max="18" width="17.140625" style="126" customWidth="1"/>
    <col min="19" max="19" width="19.28515625" style="126" customWidth="1"/>
    <col min="20" max="20" width="17.28515625" style="1" customWidth="1"/>
    <col min="21" max="16384" width="11.42578125" style="1"/>
  </cols>
  <sheetData>
    <row r="3" spans="1:8134" ht="29.25" customHeight="1" x14ac:dyDescent="0.2">
      <c r="A3" s="194"/>
      <c r="B3" s="194"/>
      <c r="C3" s="194"/>
      <c r="D3" s="194"/>
      <c r="E3" s="194"/>
      <c r="F3" s="194"/>
      <c r="G3" s="195"/>
      <c r="H3" s="194"/>
      <c r="I3" s="194"/>
      <c r="J3" s="194"/>
      <c r="K3" s="194"/>
      <c r="L3" s="194"/>
      <c r="M3" s="194"/>
      <c r="N3" s="194"/>
      <c r="O3" s="196"/>
      <c r="P3" s="196"/>
      <c r="Q3" s="196"/>
      <c r="R3" s="197"/>
      <c r="S3" s="194"/>
    </row>
    <row r="4" spans="1:8134" ht="29.25" customHeight="1" x14ac:dyDescent="0.2">
      <c r="A4" s="2"/>
      <c r="B4" s="2"/>
      <c r="C4" s="2"/>
      <c r="D4" s="2"/>
      <c r="E4" s="3"/>
      <c r="F4" s="4"/>
      <c r="G4" s="5"/>
      <c r="H4" s="6"/>
      <c r="I4" s="4"/>
      <c r="J4" s="6"/>
      <c r="K4" s="4"/>
      <c r="L4" s="6"/>
      <c r="M4" s="6"/>
      <c r="N4" s="6"/>
      <c r="O4" s="7"/>
      <c r="P4" s="8"/>
      <c r="Q4" s="7"/>
      <c r="R4" s="9"/>
      <c r="S4" s="6"/>
    </row>
    <row r="5" spans="1:8134" ht="28.5" customHeight="1" x14ac:dyDescent="0.2">
      <c r="A5" s="2"/>
      <c r="B5" s="2"/>
      <c r="C5" s="2"/>
      <c r="D5" s="2"/>
      <c r="E5" s="3"/>
      <c r="F5" s="4"/>
      <c r="G5" s="5"/>
      <c r="H5" s="6"/>
      <c r="I5" s="4"/>
      <c r="J5" s="6"/>
      <c r="K5" s="4"/>
      <c r="L5" s="6"/>
      <c r="M5" s="6"/>
      <c r="N5" s="6"/>
      <c r="O5" s="7"/>
      <c r="P5" s="8"/>
      <c r="Q5" s="7"/>
      <c r="R5" s="9"/>
      <c r="S5" s="6"/>
    </row>
    <row r="6" spans="1:8134" ht="24.75" customHeight="1" x14ac:dyDescent="0.2">
      <c r="A6" s="2"/>
      <c r="B6" s="2"/>
      <c r="C6" s="2"/>
      <c r="D6" s="2"/>
      <c r="E6" s="3"/>
      <c r="F6" s="4"/>
      <c r="G6" s="5"/>
      <c r="H6" s="6"/>
      <c r="I6" s="4"/>
      <c r="J6" s="6"/>
      <c r="K6" s="4"/>
      <c r="L6" s="6"/>
      <c r="M6" s="6"/>
      <c r="N6" s="6"/>
      <c r="O6" s="7"/>
      <c r="P6" s="8"/>
      <c r="Q6" s="7"/>
      <c r="R6" s="9"/>
      <c r="S6" s="6"/>
      <c r="U6" s="10"/>
    </row>
    <row r="7" spans="1:8134" ht="3.75" customHeight="1" x14ac:dyDescent="0.2">
      <c r="A7" s="2"/>
      <c r="B7" s="2"/>
      <c r="C7" s="2"/>
      <c r="D7" s="2"/>
      <c r="E7" s="3"/>
      <c r="F7" s="4"/>
      <c r="G7" s="5"/>
      <c r="H7" s="6"/>
      <c r="I7" s="4"/>
      <c r="J7" s="6"/>
      <c r="K7" s="4"/>
      <c r="L7" s="6"/>
      <c r="M7" s="6"/>
      <c r="N7" s="6"/>
      <c r="O7" s="7"/>
      <c r="P7" s="8"/>
      <c r="Q7" s="7"/>
      <c r="R7" s="9"/>
      <c r="S7" s="6"/>
      <c r="U7" s="11"/>
    </row>
    <row r="8" spans="1:8134" s="12" customFormat="1" ht="47.25" customHeight="1" x14ac:dyDescent="0.2">
      <c r="A8" s="189" t="s">
        <v>0</v>
      </c>
      <c r="B8" s="189" t="s">
        <v>1</v>
      </c>
      <c r="C8" s="198" t="s">
        <v>2</v>
      </c>
      <c r="D8" s="189" t="s">
        <v>3</v>
      </c>
      <c r="E8" s="201" t="s">
        <v>4</v>
      </c>
      <c r="F8" s="189" t="s">
        <v>5</v>
      </c>
      <c r="G8" s="190" t="s">
        <v>6</v>
      </c>
      <c r="H8" s="189" t="s">
        <v>7</v>
      </c>
      <c r="I8" s="204" t="s">
        <v>8</v>
      </c>
      <c r="J8" s="189" t="s">
        <v>9</v>
      </c>
      <c r="K8" s="189" t="s">
        <v>10</v>
      </c>
      <c r="L8" s="189" t="s">
        <v>11</v>
      </c>
      <c r="M8" s="189" t="s">
        <v>12</v>
      </c>
      <c r="N8" s="189" t="s">
        <v>13</v>
      </c>
      <c r="O8" s="190" t="s">
        <v>14</v>
      </c>
      <c r="P8" s="190"/>
      <c r="Q8" s="189" t="s">
        <v>15</v>
      </c>
      <c r="R8" s="189" t="s">
        <v>16</v>
      </c>
      <c r="S8" s="189"/>
    </row>
    <row r="9" spans="1:8134" s="13" customFormat="1" ht="31.5" customHeight="1" x14ac:dyDescent="0.2">
      <c r="A9" s="192"/>
      <c r="B9" s="192"/>
      <c r="C9" s="199"/>
      <c r="D9" s="192"/>
      <c r="E9" s="202"/>
      <c r="F9" s="192"/>
      <c r="G9" s="190"/>
      <c r="H9" s="192"/>
      <c r="I9" s="205"/>
      <c r="J9" s="192"/>
      <c r="K9" s="190"/>
      <c r="L9" s="190"/>
      <c r="M9" s="190"/>
      <c r="N9" s="190"/>
      <c r="O9" s="190"/>
      <c r="P9" s="190"/>
      <c r="Q9" s="190"/>
      <c r="R9" s="190"/>
      <c r="S9" s="190"/>
    </row>
    <row r="10" spans="1:8134" s="12" customFormat="1" ht="12.75" customHeight="1" x14ac:dyDescent="0.2">
      <c r="A10" s="193"/>
      <c r="B10" s="193"/>
      <c r="C10" s="200"/>
      <c r="D10" s="193"/>
      <c r="E10" s="203"/>
      <c r="F10" s="193"/>
      <c r="G10" s="191"/>
      <c r="H10" s="193"/>
      <c r="I10" s="206"/>
      <c r="J10" s="193"/>
      <c r="K10" s="191"/>
      <c r="L10" s="191"/>
      <c r="M10" s="191"/>
      <c r="N10" s="191"/>
      <c r="O10" s="191"/>
      <c r="P10" s="191"/>
      <c r="Q10" s="191"/>
      <c r="R10" s="191"/>
      <c r="S10" s="191"/>
    </row>
    <row r="11" spans="1:8134" s="22" customFormat="1" ht="66.75" customHeight="1" x14ac:dyDescent="0.2">
      <c r="A11" s="14">
        <v>4</v>
      </c>
      <c r="B11" s="14">
        <v>4.3</v>
      </c>
      <c r="C11" s="15" t="s">
        <v>17</v>
      </c>
      <c r="D11" s="14" t="s">
        <v>29</v>
      </c>
      <c r="E11" s="17" t="s">
        <v>19</v>
      </c>
      <c r="F11" s="18" t="s">
        <v>30</v>
      </c>
      <c r="G11" s="18" t="s">
        <v>31</v>
      </c>
      <c r="H11" s="19" t="s">
        <v>28</v>
      </c>
      <c r="I11" s="18" t="s">
        <v>32</v>
      </c>
      <c r="J11" s="19" t="s">
        <v>23</v>
      </c>
      <c r="K11" s="18" t="s">
        <v>33</v>
      </c>
      <c r="L11" s="18" t="s">
        <v>34</v>
      </c>
      <c r="M11" s="17" t="s">
        <v>35</v>
      </c>
      <c r="N11" s="19" t="s">
        <v>24</v>
      </c>
      <c r="O11" s="19" t="s">
        <v>36</v>
      </c>
      <c r="P11" s="18" t="s">
        <v>37</v>
      </c>
      <c r="Q11" s="19" t="s">
        <v>38</v>
      </c>
      <c r="R11" s="21">
        <v>2</v>
      </c>
      <c r="S11" s="144">
        <f>((R11-R12)/R11)</f>
        <v>-0.5</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row>
    <row r="12" spans="1:8134" s="22" customFormat="1" ht="72.75" customHeight="1" x14ac:dyDescent="0.2">
      <c r="A12" s="14">
        <v>4</v>
      </c>
      <c r="B12" s="14">
        <v>4.3</v>
      </c>
      <c r="C12" s="15" t="s">
        <v>17</v>
      </c>
      <c r="D12" s="14" t="s">
        <v>29</v>
      </c>
      <c r="E12" s="17" t="s">
        <v>19</v>
      </c>
      <c r="F12" s="18" t="s">
        <v>30</v>
      </c>
      <c r="G12" s="23" t="s">
        <v>31</v>
      </c>
      <c r="H12" s="24" t="s">
        <v>28</v>
      </c>
      <c r="I12" s="18" t="s">
        <v>32</v>
      </c>
      <c r="J12" s="24" t="s">
        <v>23</v>
      </c>
      <c r="K12" s="18" t="s">
        <v>33</v>
      </c>
      <c r="L12" s="18" t="s">
        <v>34</v>
      </c>
      <c r="M12" s="17" t="s">
        <v>39</v>
      </c>
      <c r="N12" s="25" t="s">
        <v>24</v>
      </c>
      <c r="O12" s="19" t="s">
        <v>40</v>
      </c>
      <c r="P12" s="18" t="s">
        <v>41</v>
      </c>
      <c r="Q12" s="19" t="s">
        <v>38</v>
      </c>
      <c r="R12" s="21">
        <v>3</v>
      </c>
      <c r="S12" s="144"/>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row>
    <row r="13" spans="1:8134" s="22" customFormat="1" ht="63.75" customHeight="1" x14ac:dyDescent="0.2">
      <c r="A13" s="14">
        <v>4</v>
      </c>
      <c r="B13" s="14">
        <v>4.3</v>
      </c>
      <c r="C13" s="15" t="s">
        <v>17</v>
      </c>
      <c r="D13" s="14" t="s">
        <v>18</v>
      </c>
      <c r="E13" s="17" t="s">
        <v>19</v>
      </c>
      <c r="F13" s="18" t="s">
        <v>42</v>
      </c>
      <c r="G13" s="23" t="s">
        <v>20</v>
      </c>
      <c r="H13" s="24" t="s">
        <v>21</v>
      </c>
      <c r="I13" s="18" t="s">
        <v>22</v>
      </c>
      <c r="J13" s="24" t="s">
        <v>23</v>
      </c>
      <c r="K13" s="23" t="s">
        <v>43</v>
      </c>
      <c r="L13" s="23" t="s">
        <v>44</v>
      </c>
      <c r="M13" s="25" t="s">
        <v>45</v>
      </c>
      <c r="N13" s="25" t="s">
        <v>24</v>
      </c>
      <c r="O13" s="19" t="s">
        <v>46</v>
      </c>
      <c r="P13" s="18" t="s">
        <v>47</v>
      </c>
      <c r="Q13" s="20" t="s">
        <v>48</v>
      </c>
      <c r="R13" s="21">
        <v>120</v>
      </c>
      <c r="S13" s="144">
        <f>R13/R14</f>
        <v>1</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row>
    <row r="14" spans="1:8134" s="22" customFormat="1" ht="58.5" customHeight="1" x14ac:dyDescent="0.2">
      <c r="A14" s="14">
        <v>4</v>
      </c>
      <c r="B14" s="14">
        <v>4.3</v>
      </c>
      <c r="C14" s="15" t="s">
        <v>17</v>
      </c>
      <c r="D14" s="14" t="s">
        <v>18</v>
      </c>
      <c r="E14" s="17" t="s">
        <v>19</v>
      </c>
      <c r="F14" s="18" t="s">
        <v>42</v>
      </c>
      <c r="G14" s="23" t="s">
        <v>20</v>
      </c>
      <c r="H14" s="24" t="s">
        <v>21</v>
      </c>
      <c r="I14" s="18" t="s">
        <v>22</v>
      </c>
      <c r="J14" s="24" t="s">
        <v>23</v>
      </c>
      <c r="K14" s="23" t="s">
        <v>43</v>
      </c>
      <c r="L14" s="23" t="s">
        <v>44</v>
      </c>
      <c r="M14" s="25" t="s">
        <v>49</v>
      </c>
      <c r="N14" s="25" t="s">
        <v>24</v>
      </c>
      <c r="O14" s="19" t="s">
        <v>50</v>
      </c>
      <c r="P14" s="18" t="s">
        <v>51</v>
      </c>
      <c r="Q14" s="20" t="s">
        <v>48</v>
      </c>
      <c r="R14" s="21">
        <v>120</v>
      </c>
      <c r="S14" s="144"/>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row>
    <row r="15" spans="1:8134" s="22" customFormat="1" ht="62.25" customHeight="1" x14ac:dyDescent="0.2">
      <c r="A15" s="14">
        <v>4</v>
      </c>
      <c r="B15" s="14">
        <v>4.3</v>
      </c>
      <c r="C15" s="15" t="s">
        <v>17</v>
      </c>
      <c r="D15" s="14" t="s">
        <v>18</v>
      </c>
      <c r="E15" s="17" t="s">
        <v>19</v>
      </c>
      <c r="F15" s="18" t="s">
        <v>30</v>
      </c>
      <c r="G15" s="18" t="s">
        <v>20</v>
      </c>
      <c r="H15" s="19" t="s">
        <v>21</v>
      </c>
      <c r="I15" s="18" t="s">
        <v>32</v>
      </c>
      <c r="J15" s="19" t="s">
        <v>23</v>
      </c>
      <c r="K15" s="18" t="s">
        <v>52</v>
      </c>
      <c r="L15" s="18" t="s">
        <v>53</v>
      </c>
      <c r="M15" s="17" t="s">
        <v>54</v>
      </c>
      <c r="N15" s="17" t="s">
        <v>24</v>
      </c>
      <c r="O15" s="19" t="s">
        <v>55</v>
      </c>
      <c r="P15" s="18" t="s">
        <v>56</v>
      </c>
      <c r="Q15" s="20" t="s">
        <v>57</v>
      </c>
      <c r="R15" s="21">
        <v>473</v>
      </c>
      <c r="S15" s="158">
        <f>R15/R16</f>
        <v>2.2725088882482945E-2</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row>
    <row r="16" spans="1:8134" s="22" customFormat="1" ht="64.5" customHeight="1" x14ac:dyDescent="0.2">
      <c r="A16" s="14">
        <v>4</v>
      </c>
      <c r="B16" s="14">
        <v>4.3</v>
      </c>
      <c r="C16" s="15" t="s">
        <v>17</v>
      </c>
      <c r="D16" s="14" t="s">
        <v>18</v>
      </c>
      <c r="E16" s="17" t="s">
        <v>19</v>
      </c>
      <c r="F16" s="18" t="s">
        <v>30</v>
      </c>
      <c r="G16" s="18" t="s">
        <v>20</v>
      </c>
      <c r="H16" s="19" t="s">
        <v>21</v>
      </c>
      <c r="I16" s="18" t="s">
        <v>32</v>
      </c>
      <c r="J16" s="19" t="s">
        <v>23</v>
      </c>
      <c r="K16" s="18" t="s">
        <v>52</v>
      </c>
      <c r="L16" s="18" t="s">
        <v>53</v>
      </c>
      <c r="M16" s="17" t="s">
        <v>54</v>
      </c>
      <c r="N16" s="17" t="s">
        <v>24</v>
      </c>
      <c r="O16" s="19" t="s">
        <v>58</v>
      </c>
      <c r="P16" s="18" t="s">
        <v>59</v>
      </c>
      <c r="Q16" s="20" t="s">
        <v>57</v>
      </c>
      <c r="R16" s="26">
        <v>20814</v>
      </c>
      <c r="S16" s="158"/>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row>
    <row r="17" spans="1:8134" s="22" customFormat="1" ht="63.75" customHeight="1" x14ac:dyDescent="0.2">
      <c r="A17" s="14">
        <v>4</v>
      </c>
      <c r="B17" s="14">
        <v>4.3</v>
      </c>
      <c r="C17" s="15" t="s">
        <v>17</v>
      </c>
      <c r="D17" s="14" t="s">
        <v>26</v>
      </c>
      <c r="E17" s="17" t="s">
        <v>19</v>
      </c>
      <c r="F17" s="18" t="s">
        <v>42</v>
      </c>
      <c r="G17" s="18" t="s">
        <v>31</v>
      </c>
      <c r="H17" s="19" t="s">
        <v>28</v>
      </c>
      <c r="I17" s="18" t="s">
        <v>32</v>
      </c>
      <c r="J17" s="19" t="s">
        <v>23</v>
      </c>
      <c r="K17" s="18" t="s">
        <v>60</v>
      </c>
      <c r="L17" s="18" t="s">
        <v>61</v>
      </c>
      <c r="M17" s="27" t="s">
        <v>62</v>
      </c>
      <c r="N17" s="28" t="s">
        <v>24</v>
      </c>
      <c r="O17" s="19" t="s">
        <v>63</v>
      </c>
      <c r="P17" s="18" t="s">
        <v>64</v>
      </c>
      <c r="Q17" s="19" t="s">
        <v>65</v>
      </c>
      <c r="R17" s="21">
        <v>78</v>
      </c>
      <c r="S17" s="144" t="s">
        <v>25</v>
      </c>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row>
    <row r="18" spans="1:8134" s="22" customFormat="1" ht="80.25" customHeight="1" x14ac:dyDescent="0.2">
      <c r="A18" s="14">
        <v>4</v>
      </c>
      <c r="B18" s="14">
        <v>4.3</v>
      </c>
      <c r="C18" s="15" t="s">
        <v>17</v>
      </c>
      <c r="D18" s="14" t="s">
        <v>26</v>
      </c>
      <c r="E18" s="17" t="s">
        <v>19</v>
      </c>
      <c r="F18" s="18" t="s">
        <v>42</v>
      </c>
      <c r="G18" s="18" t="s">
        <v>31</v>
      </c>
      <c r="H18" s="19" t="s">
        <v>28</v>
      </c>
      <c r="I18" s="18" t="s">
        <v>32</v>
      </c>
      <c r="J18" s="19" t="s">
        <v>23</v>
      </c>
      <c r="K18" s="18" t="s">
        <v>60</v>
      </c>
      <c r="L18" s="18" t="s">
        <v>61</v>
      </c>
      <c r="M18" s="27" t="s">
        <v>62</v>
      </c>
      <c r="N18" s="28" t="s">
        <v>24</v>
      </c>
      <c r="O18" s="19" t="s">
        <v>66</v>
      </c>
      <c r="P18" s="18" t="s">
        <v>67</v>
      </c>
      <c r="Q18" s="19" t="s">
        <v>65</v>
      </c>
      <c r="R18" s="21" t="s">
        <v>25</v>
      </c>
      <c r="S18" s="144"/>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row>
    <row r="19" spans="1:8134" s="22" customFormat="1" ht="69" customHeight="1" x14ac:dyDescent="0.2">
      <c r="A19" s="14">
        <v>4</v>
      </c>
      <c r="B19" s="14">
        <v>4.3</v>
      </c>
      <c r="C19" s="15" t="s">
        <v>17</v>
      </c>
      <c r="D19" s="14" t="s">
        <v>18</v>
      </c>
      <c r="E19" s="17" t="s">
        <v>19</v>
      </c>
      <c r="F19" s="18" t="s">
        <v>30</v>
      </c>
      <c r="G19" s="18" t="s">
        <v>20</v>
      </c>
      <c r="H19" s="19" t="s">
        <v>21</v>
      </c>
      <c r="I19" s="18" t="s">
        <v>22</v>
      </c>
      <c r="J19" s="19" t="s">
        <v>23</v>
      </c>
      <c r="K19" s="18" t="s">
        <v>68</v>
      </c>
      <c r="L19" s="18" t="s">
        <v>69</v>
      </c>
      <c r="M19" s="17" t="s">
        <v>70</v>
      </c>
      <c r="N19" s="17" t="s">
        <v>24</v>
      </c>
      <c r="O19" s="19" t="s">
        <v>71</v>
      </c>
      <c r="P19" s="18" t="s">
        <v>72</v>
      </c>
      <c r="Q19" s="20" t="s">
        <v>73</v>
      </c>
      <c r="R19" s="21">
        <v>0</v>
      </c>
      <c r="S19" s="144">
        <f>R19/R20</f>
        <v>0</v>
      </c>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row>
    <row r="20" spans="1:8134" s="22" customFormat="1" ht="63" customHeight="1" x14ac:dyDescent="0.2">
      <c r="A20" s="14">
        <v>4</v>
      </c>
      <c r="B20" s="14">
        <v>4.3</v>
      </c>
      <c r="C20" s="15" t="s">
        <v>17</v>
      </c>
      <c r="D20" s="14" t="s">
        <v>18</v>
      </c>
      <c r="E20" s="17" t="s">
        <v>19</v>
      </c>
      <c r="F20" s="18" t="s">
        <v>30</v>
      </c>
      <c r="G20" s="18" t="s">
        <v>20</v>
      </c>
      <c r="H20" s="19" t="s">
        <v>21</v>
      </c>
      <c r="I20" s="18" t="s">
        <v>22</v>
      </c>
      <c r="J20" s="19" t="s">
        <v>23</v>
      </c>
      <c r="K20" s="18" t="s">
        <v>68</v>
      </c>
      <c r="L20" s="18" t="s">
        <v>69</v>
      </c>
      <c r="M20" s="17" t="s">
        <v>70</v>
      </c>
      <c r="N20" s="17" t="s">
        <v>24</v>
      </c>
      <c r="O20" s="19" t="s">
        <v>74</v>
      </c>
      <c r="P20" s="18" t="s">
        <v>75</v>
      </c>
      <c r="Q20" s="20" t="s">
        <v>73</v>
      </c>
      <c r="R20" s="21">
        <v>13</v>
      </c>
      <c r="S20" s="144"/>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row>
    <row r="21" spans="1:8134" s="22" customFormat="1" ht="54" x14ac:dyDescent="0.2">
      <c r="A21" s="14">
        <v>4</v>
      </c>
      <c r="B21" s="14">
        <v>4.3</v>
      </c>
      <c r="C21" s="15" t="s">
        <v>17</v>
      </c>
      <c r="D21" s="16" t="s">
        <v>26</v>
      </c>
      <c r="E21" s="17" t="s">
        <v>19</v>
      </c>
      <c r="F21" s="18" t="s">
        <v>27</v>
      </c>
      <c r="G21" s="18" t="s">
        <v>20</v>
      </c>
      <c r="H21" s="19" t="s">
        <v>28</v>
      </c>
      <c r="I21" s="18" t="s">
        <v>32</v>
      </c>
      <c r="J21" s="19" t="s">
        <v>76</v>
      </c>
      <c r="K21" s="18" t="s">
        <v>77</v>
      </c>
      <c r="L21" s="18" t="s">
        <v>78</v>
      </c>
      <c r="M21" s="17" t="s">
        <v>79</v>
      </c>
      <c r="N21" s="19" t="s">
        <v>80</v>
      </c>
      <c r="O21" s="19" t="s">
        <v>81</v>
      </c>
      <c r="P21" s="18" t="s">
        <v>82</v>
      </c>
      <c r="Q21" s="19" t="s">
        <v>83</v>
      </c>
      <c r="R21" s="21">
        <v>665.26</v>
      </c>
      <c r="S21" s="186">
        <f>(R21/R22)</f>
        <v>11.47</v>
      </c>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row>
    <row r="22" spans="1:8134" s="22" customFormat="1" ht="54" x14ac:dyDescent="0.2">
      <c r="A22" s="14">
        <v>4</v>
      </c>
      <c r="B22" s="14">
        <v>4.3</v>
      </c>
      <c r="C22" s="15" t="s">
        <v>17</v>
      </c>
      <c r="D22" s="16" t="s">
        <v>26</v>
      </c>
      <c r="E22" s="17" t="s">
        <v>19</v>
      </c>
      <c r="F22" s="18" t="s">
        <v>27</v>
      </c>
      <c r="G22" s="18" t="s">
        <v>20</v>
      </c>
      <c r="H22" s="19" t="s">
        <v>28</v>
      </c>
      <c r="I22" s="18" t="s">
        <v>32</v>
      </c>
      <c r="J22" s="19" t="s">
        <v>76</v>
      </c>
      <c r="K22" s="18" t="s">
        <v>77</v>
      </c>
      <c r="L22" s="18" t="s">
        <v>78</v>
      </c>
      <c r="M22" s="17" t="s">
        <v>79</v>
      </c>
      <c r="N22" s="19" t="s">
        <v>80</v>
      </c>
      <c r="O22" s="19" t="s">
        <v>84</v>
      </c>
      <c r="P22" s="18" t="s">
        <v>85</v>
      </c>
      <c r="Q22" s="19" t="s">
        <v>86</v>
      </c>
      <c r="R22" s="21">
        <v>58</v>
      </c>
      <c r="S22" s="186"/>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row>
    <row r="23" spans="1:8134" s="22" customFormat="1" ht="60" customHeight="1" x14ac:dyDescent="0.2">
      <c r="A23" s="14">
        <v>4</v>
      </c>
      <c r="B23" s="14">
        <v>4.3</v>
      </c>
      <c r="C23" s="15" t="s">
        <v>17</v>
      </c>
      <c r="D23" s="16" t="s">
        <v>29</v>
      </c>
      <c r="E23" s="17" t="s">
        <v>19</v>
      </c>
      <c r="F23" s="18" t="s">
        <v>27</v>
      </c>
      <c r="G23" s="18" t="s">
        <v>20</v>
      </c>
      <c r="H23" s="19" t="s">
        <v>28</v>
      </c>
      <c r="I23" s="18" t="s">
        <v>32</v>
      </c>
      <c r="J23" s="19" t="s">
        <v>23</v>
      </c>
      <c r="K23" s="18" t="s">
        <v>87</v>
      </c>
      <c r="L23" s="18" t="s">
        <v>88</v>
      </c>
      <c r="M23" s="27" t="s">
        <v>89</v>
      </c>
      <c r="N23" s="28" t="s">
        <v>24</v>
      </c>
      <c r="O23" s="19" t="s">
        <v>90</v>
      </c>
      <c r="P23" s="18" t="s">
        <v>91</v>
      </c>
      <c r="Q23" s="19" t="s">
        <v>92</v>
      </c>
      <c r="R23" s="21">
        <v>1.72</v>
      </c>
      <c r="S23" s="144">
        <f>((R23-R24)/R24)</f>
        <v>0</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row>
    <row r="24" spans="1:8134" s="22" customFormat="1" ht="60" customHeight="1" x14ac:dyDescent="0.2">
      <c r="A24" s="14">
        <v>4</v>
      </c>
      <c r="B24" s="14">
        <v>4.3</v>
      </c>
      <c r="C24" s="15" t="s">
        <v>17</v>
      </c>
      <c r="D24" s="16" t="s">
        <v>29</v>
      </c>
      <c r="E24" s="17" t="s">
        <v>19</v>
      </c>
      <c r="F24" s="18" t="s">
        <v>27</v>
      </c>
      <c r="G24" s="18" t="s">
        <v>20</v>
      </c>
      <c r="H24" s="19" t="s">
        <v>28</v>
      </c>
      <c r="I24" s="18" t="s">
        <v>32</v>
      </c>
      <c r="J24" s="29" t="s">
        <v>23</v>
      </c>
      <c r="K24" s="18" t="s">
        <v>87</v>
      </c>
      <c r="L24" s="18" t="s">
        <v>88</v>
      </c>
      <c r="M24" s="27" t="s">
        <v>89</v>
      </c>
      <c r="N24" s="28" t="s">
        <v>24</v>
      </c>
      <c r="O24" s="19" t="s">
        <v>93</v>
      </c>
      <c r="P24" s="18" t="s">
        <v>94</v>
      </c>
      <c r="Q24" s="19" t="s">
        <v>92</v>
      </c>
      <c r="R24" s="21">
        <v>1.72</v>
      </c>
      <c r="S24" s="144"/>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row>
    <row r="25" spans="1:8134" s="22" customFormat="1" ht="60.75" customHeight="1" x14ac:dyDescent="0.2">
      <c r="A25" s="14">
        <v>4</v>
      </c>
      <c r="B25" s="14">
        <v>4.3</v>
      </c>
      <c r="C25" s="15" t="s">
        <v>17</v>
      </c>
      <c r="D25" s="14" t="s">
        <v>26</v>
      </c>
      <c r="E25" s="17" t="s">
        <v>19</v>
      </c>
      <c r="F25" s="18" t="s">
        <v>27</v>
      </c>
      <c r="G25" s="18" t="s">
        <v>20</v>
      </c>
      <c r="H25" s="19" t="s">
        <v>28</v>
      </c>
      <c r="I25" s="18" t="s">
        <v>22</v>
      </c>
      <c r="J25" s="19" t="s">
        <v>23</v>
      </c>
      <c r="K25" s="18" t="s">
        <v>95</v>
      </c>
      <c r="L25" s="18" t="s">
        <v>96</v>
      </c>
      <c r="M25" s="17" t="s">
        <v>97</v>
      </c>
      <c r="N25" s="19" t="s">
        <v>24</v>
      </c>
      <c r="O25" s="19" t="s">
        <v>98</v>
      </c>
      <c r="P25" s="18" t="s">
        <v>99</v>
      </c>
      <c r="Q25" s="19" t="s">
        <v>86</v>
      </c>
      <c r="R25" s="21">
        <v>1</v>
      </c>
      <c r="S25" s="187">
        <f>(R25+R26)/(R27+R28)</f>
        <v>9.0909090909090912E-2</v>
      </c>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row>
    <row r="26" spans="1:8134" s="22" customFormat="1" ht="57" customHeight="1" x14ac:dyDescent="0.2">
      <c r="A26" s="14">
        <v>4</v>
      </c>
      <c r="B26" s="14">
        <v>4.3</v>
      </c>
      <c r="C26" s="15" t="s">
        <v>17</v>
      </c>
      <c r="D26" s="14" t="s">
        <v>26</v>
      </c>
      <c r="E26" s="17" t="s">
        <v>19</v>
      </c>
      <c r="F26" s="18" t="s">
        <v>27</v>
      </c>
      <c r="G26" s="18" t="s">
        <v>20</v>
      </c>
      <c r="H26" s="19" t="s">
        <v>28</v>
      </c>
      <c r="I26" s="18" t="s">
        <v>22</v>
      </c>
      <c r="J26" s="19" t="s">
        <v>23</v>
      </c>
      <c r="K26" s="18" t="s">
        <v>95</v>
      </c>
      <c r="L26" s="18" t="s">
        <v>96</v>
      </c>
      <c r="M26" s="17" t="s">
        <v>97</v>
      </c>
      <c r="N26" s="19" t="s">
        <v>24</v>
      </c>
      <c r="O26" s="19" t="s">
        <v>100</v>
      </c>
      <c r="P26" s="18" t="s">
        <v>101</v>
      </c>
      <c r="Q26" s="19" t="s">
        <v>86</v>
      </c>
      <c r="R26" s="21">
        <v>0</v>
      </c>
      <c r="S26" s="188"/>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row>
    <row r="27" spans="1:8134" s="22" customFormat="1" ht="63" customHeight="1" x14ac:dyDescent="0.2">
      <c r="A27" s="14">
        <v>4</v>
      </c>
      <c r="B27" s="14">
        <v>4.3</v>
      </c>
      <c r="C27" s="15" t="s">
        <v>17</v>
      </c>
      <c r="D27" s="14" t="s">
        <v>26</v>
      </c>
      <c r="E27" s="17" t="s">
        <v>19</v>
      </c>
      <c r="F27" s="18" t="s">
        <v>27</v>
      </c>
      <c r="G27" s="18" t="s">
        <v>20</v>
      </c>
      <c r="H27" s="19" t="s">
        <v>28</v>
      </c>
      <c r="I27" s="18" t="s">
        <v>22</v>
      </c>
      <c r="J27" s="19" t="s">
        <v>23</v>
      </c>
      <c r="K27" s="18" t="s">
        <v>95</v>
      </c>
      <c r="L27" s="18" t="s">
        <v>96</v>
      </c>
      <c r="M27" s="18" t="s">
        <v>97</v>
      </c>
      <c r="N27" s="19" t="s">
        <v>24</v>
      </c>
      <c r="O27" s="19" t="s">
        <v>102</v>
      </c>
      <c r="P27" s="18" t="s">
        <v>103</v>
      </c>
      <c r="Q27" s="19" t="s">
        <v>86</v>
      </c>
      <c r="R27" s="21">
        <v>10</v>
      </c>
      <c r="S27" s="188"/>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row>
    <row r="28" spans="1:8134" s="22" customFormat="1" ht="63" customHeight="1" x14ac:dyDescent="0.2">
      <c r="A28" s="14">
        <v>4</v>
      </c>
      <c r="B28" s="14">
        <v>4.3</v>
      </c>
      <c r="C28" s="15" t="s">
        <v>17</v>
      </c>
      <c r="D28" s="14" t="s">
        <v>26</v>
      </c>
      <c r="E28" s="17" t="s">
        <v>19</v>
      </c>
      <c r="F28" s="18" t="s">
        <v>27</v>
      </c>
      <c r="G28" s="18" t="s">
        <v>20</v>
      </c>
      <c r="H28" s="19" t="s">
        <v>28</v>
      </c>
      <c r="I28" s="18" t="s">
        <v>22</v>
      </c>
      <c r="J28" s="19" t="s">
        <v>23</v>
      </c>
      <c r="K28" s="18" t="s">
        <v>95</v>
      </c>
      <c r="L28" s="18" t="s">
        <v>96</v>
      </c>
      <c r="M28" s="18" t="s">
        <v>97</v>
      </c>
      <c r="N28" s="19" t="s">
        <v>24</v>
      </c>
      <c r="O28" s="19" t="s">
        <v>104</v>
      </c>
      <c r="P28" s="18" t="s">
        <v>105</v>
      </c>
      <c r="Q28" s="19" t="s">
        <v>86</v>
      </c>
      <c r="R28" s="21">
        <v>1</v>
      </c>
      <c r="S28" s="188"/>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row>
    <row r="29" spans="1:8134" s="22" customFormat="1" ht="54.75" customHeight="1" x14ac:dyDescent="0.2">
      <c r="A29" s="14">
        <v>4</v>
      </c>
      <c r="B29" s="14">
        <v>4.3</v>
      </c>
      <c r="C29" s="15" t="s">
        <v>106</v>
      </c>
      <c r="D29" s="16" t="s">
        <v>29</v>
      </c>
      <c r="E29" s="17" t="s">
        <v>107</v>
      </c>
      <c r="F29" s="18" t="s">
        <v>108</v>
      </c>
      <c r="G29" s="18" t="s">
        <v>31</v>
      </c>
      <c r="H29" s="19" t="s">
        <v>28</v>
      </c>
      <c r="I29" s="18" t="s">
        <v>109</v>
      </c>
      <c r="J29" s="19" t="s">
        <v>23</v>
      </c>
      <c r="K29" s="18" t="s">
        <v>110</v>
      </c>
      <c r="L29" s="23" t="s">
        <v>111</v>
      </c>
      <c r="M29" s="30" t="s">
        <v>112</v>
      </c>
      <c r="N29" s="19" t="s">
        <v>24</v>
      </c>
      <c r="O29" s="19" t="s">
        <v>113</v>
      </c>
      <c r="P29" s="18" t="s">
        <v>114</v>
      </c>
      <c r="Q29" s="14" t="s">
        <v>92</v>
      </c>
      <c r="R29" s="31">
        <v>22.9</v>
      </c>
      <c r="S29" s="158">
        <f>((R29-R30)/R30)</f>
        <v>0.3470588235294117</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row>
    <row r="30" spans="1:8134" s="22" customFormat="1" ht="57" customHeight="1" x14ac:dyDescent="0.2">
      <c r="A30" s="14">
        <v>4</v>
      </c>
      <c r="B30" s="14">
        <v>4.3</v>
      </c>
      <c r="C30" s="15" t="s">
        <v>106</v>
      </c>
      <c r="D30" s="16" t="s">
        <v>29</v>
      </c>
      <c r="E30" s="17" t="s">
        <v>107</v>
      </c>
      <c r="F30" s="18" t="s">
        <v>108</v>
      </c>
      <c r="G30" s="18" t="s">
        <v>31</v>
      </c>
      <c r="H30" s="19" t="s">
        <v>28</v>
      </c>
      <c r="I30" s="18" t="s">
        <v>109</v>
      </c>
      <c r="J30" s="19" t="s">
        <v>23</v>
      </c>
      <c r="K30" s="18" t="s">
        <v>110</v>
      </c>
      <c r="L30" s="23" t="s">
        <v>111</v>
      </c>
      <c r="M30" s="30" t="s">
        <v>115</v>
      </c>
      <c r="N30" s="28" t="s">
        <v>24</v>
      </c>
      <c r="O30" s="19" t="s">
        <v>116</v>
      </c>
      <c r="P30" s="18" t="s">
        <v>117</v>
      </c>
      <c r="Q30" s="14" t="s">
        <v>92</v>
      </c>
      <c r="R30" s="32">
        <v>17</v>
      </c>
      <c r="S30" s="158"/>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row>
    <row r="31" spans="1:8134" s="22" customFormat="1" ht="48" customHeight="1" x14ac:dyDescent="0.2">
      <c r="A31" s="14">
        <v>4</v>
      </c>
      <c r="B31" s="14">
        <v>4.3</v>
      </c>
      <c r="C31" s="15" t="s">
        <v>118</v>
      </c>
      <c r="D31" s="14" t="s">
        <v>18</v>
      </c>
      <c r="E31" s="17" t="s">
        <v>19</v>
      </c>
      <c r="F31" s="18" t="s">
        <v>119</v>
      </c>
      <c r="G31" s="18" t="s">
        <v>20</v>
      </c>
      <c r="H31" s="19" t="s">
        <v>21</v>
      </c>
      <c r="I31" s="18" t="s">
        <v>22</v>
      </c>
      <c r="J31" s="19" t="s">
        <v>23</v>
      </c>
      <c r="K31" s="18" t="s">
        <v>120</v>
      </c>
      <c r="L31" s="18" t="s">
        <v>121</v>
      </c>
      <c r="M31" s="18" t="s">
        <v>122</v>
      </c>
      <c r="N31" s="17" t="s">
        <v>24</v>
      </c>
      <c r="O31" s="19" t="s">
        <v>123</v>
      </c>
      <c r="P31" s="18" t="s">
        <v>124</v>
      </c>
      <c r="Q31" s="14" t="s">
        <v>125</v>
      </c>
      <c r="R31" s="31" t="s">
        <v>126</v>
      </c>
      <c r="S31" s="144" t="s">
        <v>126</v>
      </c>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row>
    <row r="32" spans="1:8134" s="22" customFormat="1" ht="48" customHeight="1" x14ac:dyDescent="0.2">
      <c r="A32" s="14">
        <v>4</v>
      </c>
      <c r="B32" s="14">
        <v>4.3</v>
      </c>
      <c r="C32" s="15" t="s">
        <v>118</v>
      </c>
      <c r="D32" s="14" t="s">
        <v>18</v>
      </c>
      <c r="E32" s="17" t="s">
        <v>19</v>
      </c>
      <c r="F32" s="18" t="s">
        <v>119</v>
      </c>
      <c r="G32" s="18" t="s">
        <v>20</v>
      </c>
      <c r="H32" s="19" t="s">
        <v>21</v>
      </c>
      <c r="I32" s="18" t="s">
        <v>22</v>
      </c>
      <c r="J32" s="19" t="s">
        <v>23</v>
      </c>
      <c r="K32" s="18" t="s">
        <v>120</v>
      </c>
      <c r="L32" s="18" t="s">
        <v>121</v>
      </c>
      <c r="M32" s="18" t="s">
        <v>122</v>
      </c>
      <c r="N32" s="17" t="s">
        <v>24</v>
      </c>
      <c r="O32" s="19" t="s">
        <v>127</v>
      </c>
      <c r="P32" s="18" t="s">
        <v>128</v>
      </c>
      <c r="Q32" s="14" t="s">
        <v>125</v>
      </c>
      <c r="R32" s="31" t="s">
        <v>126</v>
      </c>
      <c r="S32" s="144"/>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row>
    <row r="33" spans="1:72" s="40" customFormat="1" ht="66.75" customHeight="1" x14ac:dyDescent="0.25">
      <c r="A33" s="14">
        <v>4</v>
      </c>
      <c r="B33" s="14">
        <v>4.3</v>
      </c>
      <c r="C33" s="15" t="s">
        <v>118</v>
      </c>
      <c r="D33" s="16" t="s">
        <v>18</v>
      </c>
      <c r="E33" s="17" t="s">
        <v>19</v>
      </c>
      <c r="F33" s="18" t="s">
        <v>19</v>
      </c>
      <c r="G33" s="33" t="s">
        <v>20</v>
      </c>
      <c r="H33" s="34" t="s">
        <v>21</v>
      </c>
      <c r="I33" s="18" t="s">
        <v>22</v>
      </c>
      <c r="J33" s="34" t="s">
        <v>129</v>
      </c>
      <c r="K33" s="33" t="s">
        <v>130</v>
      </c>
      <c r="L33" s="35" t="s">
        <v>131</v>
      </c>
      <c r="M33" s="34" t="s">
        <v>132</v>
      </c>
      <c r="N33" s="34" t="s">
        <v>24</v>
      </c>
      <c r="O33" s="36"/>
      <c r="P33" s="37" t="s">
        <v>133</v>
      </c>
      <c r="Q33" s="38" t="s">
        <v>134</v>
      </c>
      <c r="R33" s="31" t="s">
        <v>25</v>
      </c>
      <c r="S33" s="144" t="s">
        <v>25</v>
      </c>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row>
    <row r="34" spans="1:72" s="40" customFormat="1" ht="60.75" customHeight="1" x14ac:dyDescent="0.25">
      <c r="A34" s="14">
        <v>4</v>
      </c>
      <c r="B34" s="14">
        <v>4.3</v>
      </c>
      <c r="C34" s="15" t="s">
        <v>118</v>
      </c>
      <c r="D34" s="16" t="s">
        <v>18</v>
      </c>
      <c r="E34" s="17" t="s">
        <v>107</v>
      </c>
      <c r="F34" s="34" t="s">
        <v>135</v>
      </c>
      <c r="G34" s="33" t="s">
        <v>20</v>
      </c>
      <c r="H34" s="34" t="s">
        <v>21</v>
      </c>
      <c r="I34" s="18" t="s">
        <v>22</v>
      </c>
      <c r="J34" s="34" t="s">
        <v>129</v>
      </c>
      <c r="K34" s="33" t="s">
        <v>136</v>
      </c>
      <c r="L34" s="35" t="s">
        <v>131</v>
      </c>
      <c r="M34" s="34" t="s">
        <v>132</v>
      </c>
      <c r="N34" s="34" t="s">
        <v>24</v>
      </c>
      <c r="O34" s="36"/>
      <c r="P34" s="37" t="s">
        <v>137</v>
      </c>
      <c r="Q34" s="38" t="s">
        <v>134</v>
      </c>
      <c r="R34" s="21" t="s">
        <v>25</v>
      </c>
      <c r="S34" s="144"/>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row>
    <row r="35" spans="1:72" s="40" customFormat="1" ht="122.25" customHeight="1" x14ac:dyDescent="0.25">
      <c r="A35" s="14">
        <v>4</v>
      </c>
      <c r="B35" s="14">
        <v>4.3</v>
      </c>
      <c r="C35" s="15" t="s">
        <v>118</v>
      </c>
      <c r="D35" s="16" t="s">
        <v>29</v>
      </c>
      <c r="E35" s="41" t="s">
        <v>107</v>
      </c>
      <c r="F35" s="34" t="s">
        <v>135</v>
      </c>
      <c r="G35" s="33" t="s">
        <v>20</v>
      </c>
      <c r="H35" s="34" t="s">
        <v>21</v>
      </c>
      <c r="I35" s="18" t="s">
        <v>32</v>
      </c>
      <c r="J35" s="34" t="s">
        <v>129</v>
      </c>
      <c r="K35" s="33" t="s">
        <v>138</v>
      </c>
      <c r="L35" s="35" t="s">
        <v>139</v>
      </c>
      <c r="M35" s="34" t="s">
        <v>140</v>
      </c>
      <c r="N35" s="34" t="s">
        <v>24</v>
      </c>
      <c r="O35" s="36" t="s">
        <v>141</v>
      </c>
      <c r="P35" s="37" t="s">
        <v>142</v>
      </c>
      <c r="Q35" s="38" t="s">
        <v>143</v>
      </c>
      <c r="R35" s="31" t="s">
        <v>25</v>
      </c>
      <c r="S35" s="158" t="s">
        <v>25</v>
      </c>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row>
    <row r="36" spans="1:72" s="40" customFormat="1" ht="121.5" customHeight="1" x14ac:dyDescent="0.25">
      <c r="A36" s="14">
        <v>4</v>
      </c>
      <c r="B36" s="14">
        <v>4.3</v>
      </c>
      <c r="C36" s="15" t="s">
        <v>118</v>
      </c>
      <c r="D36" s="16" t="s">
        <v>29</v>
      </c>
      <c r="E36" s="41" t="s">
        <v>107</v>
      </c>
      <c r="F36" s="34" t="s">
        <v>135</v>
      </c>
      <c r="G36" s="33" t="s">
        <v>20</v>
      </c>
      <c r="H36" s="34" t="s">
        <v>21</v>
      </c>
      <c r="I36" s="18" t="s">
        <v>32</v>
      </c>
      <c r="J36" s="34" t="s">
        <v>129</v>
      </c>
      <c r="K36" s="33" t="s">
        <v>144</v>
      </c>
      <c r="L36" s="35" t="s">
        <v>139</v>
      </c>
      <c r="M36" s="34" t="s">
        <v>140</v>
      </c>
      <c r="N36" s="34" t="s">
        <v>24</v>
      </c>
      <c r="O36" s="36" t="s">
        <v>145</v>
      </c>
      <c r="P36" s="37" t="s">
        <v>146</v>
      </c>
      <c r="Q36" s="38" t="s">
        <v>143</v>
      </c>
      <c r="R36" s="21" t="s">
        <v>25</v>
      </c>
      <c r="S36" s="158"/>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row>
    <row r="37" spans="1:72" ht="44.25" customHeight="1" x14ac:dyDescent="0.2">
      <c r="A37" s="14">
        <v>4</v>
      </c>
      <c r="B37" s="14">
        <v>4.0999999999999996</v>
      </c>
      <c r="C37" s="15" t="s">
        <v>106</v>
      </c>
      <c r="D37" s="14" t="s">
        <v>29</v>
      </c>
      <c r="E37" s="17" t="s">
        <v>147</v>
      </c>
      <c r="F37" s="18" t="s">
        <v>147</v>
      </c>
      <c r="G37" s="18" t="s">
        <v>20</v>
      </c>
      <c r="H37" s="19" t="s">
        <v>28</v>
      </c>
      <c r="I37" s="18" t="s">
        <v>22</v>
      </c>
      <c r="J37" s="19" t="s">
        <v>23</v>
      </c>
      <c r="K37" s="18" t="s">
        <v>148</v>
      </c>
      <c r="L37" s="17" t="s">
        <v>149</v>
      </c>
      <c r="M37" s="19" t="s">
        <v>150</v>
      </c>
      <c r="N37" s="19" t="s">
        <v>24</v>
      </c>
      <c r="O37" s="19" t="s">
        <v>151</v>
      </c>
      <c r="P37" s="18" t="s">
        <v>152</v>
      </c>
      <c r="Q37" s="38" t="s">
        <v>153</v>
      </c>
      <c r="R37" s="21">
        <v>0</v>
      </c>
      <c r="S37" s="144">
        <v>0</v>
      </c>
    </row>
    <row r="38" spans="1:72" ht="55.5" customHeight="1" x14ac:dyDescent="0.2">
      <c r="A38" s="14">
        <v>4</v>
      </c>
      <c r="B38" s="14">
        <v>4.0999999999999996</v>
      </c>
      <c r="C38" s="15" t="s">
        <v>106</v>
      </c>
      <c r="D38" s="14" t="s">
        <v>29</v>
      </c>
      <c r="E38" s="17" t="s">
        <v>147</v>
      </c>
      <c r="F38" s="18" t="s">
        <v>147</v>
      </c>
      <c r="G38" s="18" t="s">
        <v>20</v>
      </c>
      <c r="H38" s="19" t="s">
        <v>28</v>
      </c>
      <c r="I38" s="18" t="s">
        <v>22</v>
      </c>
      <c r="J38" s="19" t="s">
        <v>23</v>
      </c>
      <c r="K38" s="18" t="s">
        <v>148</v>
      </c>
      <c r="L38" s="17" t="s">
        <v>149</v>
      </c>
      <c r="M38" s="19" t="s">
        <v>150</v>
      </c>
      <c r="N38" s="19" t="s">
        <v>24</v>
      </c>
      <c r="O38" s="19" t="s">
        <v>154</v>
      </c>
      <c r="P38" s="18" t="s">
        <v>155</v>
      </c>
      <c r="Q38" s="38" t="s">
        <v>153</v>
      </c>
      <c r="R38" s="21">
        <v>0</v>
      </c>
      <c r="S38" s="144"/>
    </row>
    <row r="39" spans="1:72" ht="57.75" customHeight="1" x14ac:dyDescent="0.2">
      <c r="A39" s="14">
        <v>4</v>
      </c>
      <c r="B39" s="14">
        <v>4.0999999999999996</v>
      </c>
      <c r="C39" s="15" t="s">
        <v>106</v>
      </c>
      <c r="D39" s="16" t="s">
        <v>156</v>
      </c>
      <c r="E39" s="17" t="s">
        <v>107</v>
      </c>
      <c r="F39" s="18" t="s">
        <v>157</v>
      </c>
      <c r="G39" s="18" t="s">
        <v>20</v>
      </c>
      <c r="H39" s="19" t="s">
        <v>28</v>
      </c>
      <c r="I39" s="18" t="s">
        <v>32</v>
      </c>
      <c r="J39" s="19" t="s">
        <v>158</v>
      </c>
      <c r="K39" s="18" t="s">
        <v>159</v>
      </c>
      <c r="L39" s="18" t="s">
        <v>160</v>
      </c>
      <c r="M39" s="18" t="s">
        <v>161</v>
      </c>
      <c r="N39" s="19" t="s">
        <v>162</v>
      </c>
      <c r="O39" s="19" t="s">
        <v>163</v>
      </c>
      <c r="P39" s="18" t="s">
        <v>164</v>
      </c>
      <c r="Q39" s="38" t="s">
        <v>134</v>
      </c>
      <c r="R39" s="42">
        <v>581530800.14999998</v>
      </c>
      <c r="S39" s="166">
        <f>R39/R40</f>
        <v>668.44772032893013</v>
      </c>
    </row>
    <row r="40" spans="1:72" ht="51.75" customHeight="1" x14ac:dyDescent="0.2">
      <c r="A40" s="14">
        <v>4</v>
      </c>
      <c r="B40" s="14">
        <v>4.0999999999999996</v>
      </c>
      <c r="C40" s="15" t="s">
        <v>106</v>
      </c>
      <c r="D40" s="16" t="s">
        <v>156</v>
      </c>
      <c r="E40" s="17" t="s">
        <v>165</v>
      </c>
      <c r="F40" s="18" t="s">
        <v>166</v>
      </c>
      <c r="G40" s="18" t="s">
        <v>20</v>
      </c>
      <c r="H40" s="19" t="s">
        <v>28</v>
      </c>
      <c r="I40" s="18" t="s">
        <v>32</v>
      </c>
      <c r="J40" s="19" t="s">
        <v>158</v>
      </c>
      <c r="K40" s="18" t="s">
        <v>159</v>
      </c>
      <c r="L40" s="18" t="s">
        <v>160</v>
      </c>
      <c r="M40" s="18" t="s">
        <v>161</v>
      </c>
      <c r="N40" s="19" t="s">
        <v>162</v>
      </c>
      <c r="O40" s="19" t="s">
        <v>167</v>
      </c>
      <c r="P40" s="18" t="s">
        <v>168</v>
      </c>
      <c r="Q40" s="19" t="s">
        <v>169</v>
      </c>
      <c r="R40" s="43">
        <v>869972</v>
      </c>
      <c r="S40" s="166"/>
    </row>
    <row r="41" spans="1:72" ht="46.5" customHeight="1" x14ac:dyDescent="0.2">
      <c r="A41" s="14">
        <v>4</v>
      </c>
      <c r="B41" s="14">
        <v>4.0999999999999996</v>
      </c>
      <c r="C41" s="15" t="s">
        <v>106</v>
      </c>
      <c r="D41" s="14" t="s">
        <v>156</v>
      </c>
      <c r="E41" s="17" t="s">
        <v>147</v>
      </c>
      <c r="F41" s="18" t="s">
        <v>170</v>
      </c>
      <c r="G41" s="18" t="s">
        <v>20</v>
      </c>
      <c r="H41" s="19" t="s">
        <v>28</v>
      </c>
      <c r="I41" s="18" t="s">
        <v>22</v>
      </c>
      <c r="J41" s="19" t="s">
        <v>171</v>
      </c>
      <c r="K41" s="18" t="s">
        <v>172</v>
      </c>
      <c r="L41" s="18" t="s">
        <v>173</v>
      </c>
      <c r="M41" s="18" t="s">
        <v>174</v>
      </c>
      <c r="N41" s="19" t="s">
        <v>24</v>
      </c>
      <c r="O41" s="19" t="s">
        <v>175</v>
      </c>
      <c r="P41" s="18" t="s">
        <v>176</v>
      </c>
      <c r="Q41" s="38" t="s">
        <v>177</v>
      </c>
      <c r="R41" s="21">
        <v>186</v>
      </c>
      <c r="S41" s="158">
        <f>(R41/R42)</f>
        <v>0.77178423236514526</v>
      </c>
    </row>
    <row r="42" spans="1:72" ht="43.5" customHeight="1" x14ac:dyDescent="0.2">
      <c r="A42" s="14">
        <v>4</v>
      </c>
      <c r="B42" s="14">
        <v>4.0999999999999996</v>
      </c>
      <c r="C42" s="15" t="s">
        <v>106</v>
      </c>
      <c r="D42" s="14" t="s">
        <v>156</v>
      </c>
      <c r="E42" s="17" t="s">
        <v>147</v>
      </c>
      <c r="F42" s="18" t="s">
        <v>170</v>
      </c>
      <c r="G42" s="18" t="s">
        <v>20</v>
      </c>
      <c r="H42" s="19" t="s">
        <v>28</v>
      </c>
      <c r="I42" s="18" t="s">
        <v>22</v>
      </c>
      <c r="J42" s="19" t="s">
        <v>171</v>
      </c>
      <c r="K42" s="18" t="s">
        <v>172</v>
      </c>
      <c r="L42" s="18" t="s">
        <v>173</v>
      </c>
      <c r="M42" s="18" t="s">
        <v>174</v>
      </c>
      <c r="N42" s="19" t="s">
        <v>24</v>
      </c>
      <c r="O42" s="19" t="s">
        <v>178</v>
      </c>
      <c r="P42" s="18" t="s">
        <v>179</v>
      </c>
      <c r="Q42" s="38" t="s">
        <v>177</v>
      </c>
      <c r="R42" s="26">
        <v>241</v>
      </c>
      <c r="S42" s="158"/>
    </row>
    <row r="43" spans="1:72" ht="54" customHeight="1" x14ac:dyDescent="0.2">
      <c r="A43" s="14">
        <v>4</v>
      </c>
      <c r="B43" s="14">
        <v>4.0999999999999996</v>
      </c>
      <c r="C43" s="15" t="s">
        <v>106</v>
      </c>
      <c r="D43" s="14" t="s">
        <v>180</v>
      </c>
      <c r="E43" s="17" t="s">
        <v>147</v>
      </c>
      <c r="F43" s="18" t="s">
        <v>147</v>
      </c>
      <c r="G43" s="18" t="s">
        <v>20</v>
      </c>
      <c r="H43" s="19" t="s">
        <v>28</v>
      </c>
      <c r="I43" s="18" t="s">
        <v>32</v>
      </c>
      <c r="J43" s="19" t="s">
        <v>181</v>
      </c>
      <c r="K43" s="18" t="s">
        <v>182</v>
      </c>
      <c r="L43" s="18" t="s">
        <v>183</v>
      </c>
      <c r="M43" s="18" t="s">
        <v>184</v>
      </c>
      <c r="N43" s="19" t="s">
        <v>162</v>
      </c>
      <c r="O43" s="19" t="s">
        <v>185</v>
      </c>
      <c r="P43" s="18" t="s">
        <v>186</v>
      </c>
      <c r="Q43" s="38" t="s">
        <v>134</v>
      </c>
      <c r="R43" s="44">
        <v>0</v>
      </c>
      <c r="S43" s="183">
        <f>R43/R44</f>
        <v>0</v>
      </c>
    </row>
    <row r="44" spans="1:72" ht="56.25" customHeight="1" x14ac:dyDescent="0.2">
      <c r="A44" s="14">
        <v>4</v>
      </c>
      <c r="B44" s="14">
        <v>4.0999999999999996</v>
      </c>
      <c r="C44" s="15" t="s">
        <v>106</v>
      </c>
      <c r="D44" s="14" t="s">
        <v>180</v>
      </c>
      <c r="E44" s="17" t="s">
        <v>165</v>
      </c>
      <c r="F44" s="18" t="s">
        <v>166</v>
      </c>
      <c r="G44" s="18" t="s">
        <v>20</v>
      </c>
      <c r="H44" s="19" t="s">
        <v>28</v>
      </c>
      <c r="I44" s="18" t="s">
        <v>32</v>
      </c>
      <c r="J44" s="19" t="s">
        <v>181</v>
      </c>
      <c r="K44" s="18" t="s">
        <v>182</v>
      </c>
      <c r="L44" s="18" t="s">
        <v>187</v>
      </c>
      <c r="M44" s="18" t="s">
        <v>184</v>
      </c>
      <c r="N44" s="19" t="s">
        <v>162</v>
      </c>
      <c r="O44" s="19" t="s">
        <v>167</v>
      </c>
      <c r="P44" s="18" t="s">
        <v>168</v>
      </c>
      <c r="Q44" s="19" t="s">
        <v>169</v>
      </c>
      <c r="R44" s="45">
        <f>(869972/1000)</f>
        <v>869.97199999999998</v>
      </c>
      <c r="S44" s="184"/>
    </row>
    <row r="45" spans="1:72" ht="48.75" customHeight="1" x14ac:dyDescent="0.2">
      <c r="A45" s="14">
        <v>1</v>
      </c>
      <c r="B45" s="14">
        <v>4.0999999999999996</v>
      </c>
      <c r="C45" s="15" t="s">
        <v>106</v>
      </c>
      <c r="D45" s="14" t="s">
        <v>156</v>
      </c>
      <c r="E45" s="17" t="s">
        <v>147</v>
      </c>
      <c r="F45" s="18"/>
      <c r="G45" s="18" t="s">
        <v>20</v>
      </c>
      <c r="H45" s="19" t="s">
        <v>28</v>
      </c>
      <c r="I45" s="18" t="s">
        <v>22</v>
      </c>
      <c r="J45" s="19" t="s">
        <v>188</v>
      </c>
      <c r="K45" s="18" t="s">
        <v>189</v>
      </c>
      <c r="L45" s="18" t="s">
        <v>190</v>
      </c>
      <c r="M45" s="18" t="s">
        <v>191</v>
      </c>
      <c r="N45" s="19" t="s">
        <v>192</v>
      </c>
      <c r="O45" s="19" t="s">
        <v>193</v>
      </c>
      <c r="P45" s="18" t="s">
        <v>194</v>
      </c>
      <c r="Q45" s="38" t="s">
        <v>195</v>
      </c>
      <c r="R45" s="21">
        <v>182</v>
      </c>
      <c r="S45" s="182">
        <f>R45/R46</f>
        <v>20.920213524113421</v>
      </c>
    </row>
    <row r="46" spans="1:72" ht="42.75" customHeight="1" x14ac:dyDescent="0.2">
      <c r="A46" s="14">
        <v>1</v>
      </c>
      <c r="B46" s="14">
        <v>4.0999999999999996</v>
      </c>
      <c r="C46" s="15" t="s">
        <v>106</v>
      </c>
      <c r="D46" s="14" t="s">
        <v>156</v>
      </c>
      <c r="E46" s="17" t="s">
        <v>165</v>
      </c>
      <c r="F46" s="18" t="s">
        <v>166</v>
      </c>
      <c r="G46" s="18" t="s">
        <v>20</v>
      </c>
      <c r="H46" s="19" t="s">
        <v>28</v>
      </c>
      <c r="I46" s="18" t="s">
        <v>22</v>
      </c>
      <c r="J46" s="19" t="s">
        <v>188</v>
      </c>
      <c r="K46" s="18" t="s">
        <v>189</v>
      </c>
      <c r="L46" s="18" t="s">
        <v>190</v>
      </c>
      <c r="M46" s="18" t="s">
        <v>191</v>
      </c>
      <c r="N46" s="19" t="s">
        <v>192</v>
      </c>
      <c r="O46" s="19" t="s">
        <v>167</v>
      </c>
      <c r="P46" s="18" t="s">
        <v>168</v>
      </c>
      <c r="Q46" s="19" t="s">
        <v>169</v>
      </c>
      <c r="R46" s="21">
        <f>(869972/100000)</f>
        <v>8.6997199999999992</v>
      </c>
      <c r="S46" s="182"/>
    </row>
    <row r="47" spans="1:72" ht="39" customHeight="1" x14ac:dyDescent="0.2">
      <c r="A47" s="14">
        <v>1</v>
      </c>
      <c r="B47" s="14">
        <v>4.0999999999999996</v>
      </c>
      <c r="C47" s="15" t="s">
        <v>106</v>
      </c>
      <c r="D47" s="14" t="s">
        <v>156</v>
      </c>
      <c r="E47" s="17" t="s">
        <v>196</v>
      </c>
      <c r="F47" s="18" t="s">
        <v>197</v>
      </c>
      <c r="G47" s="18" t="s">
        <v>20</v>
      </c>
      <c r="H47" s="19" t="s">
        <v>28</v>
      </c>
      <c r="I47" s="18" t="s">
        <v>32</v>
      </c>
      <c r="J47" s="19" t="s">
        <v>198</v>
      </c>
      <c r="K47" s="18" t="s">
        <v>199</v>
      </c>
      <c r="L47" s="18" t="s">
        <v>200</v>
      </c>
      <c r="M47" s="18" t="s">
        <v>201</v>
      </c>
      <c r="N47" s="19" t="s">
        <v>162</v>
      </c>
      <c r="O47" s="19" t="s">
        <v>202</v>
      </c>
      <c r="P47" s="18" t="s">
        <v>203</v>
      </c>
      <c r="Q47" s="38" t="s">
        <v>134</v>
      </c>
      <c r="R47" s="42">
        <v>283776660.55000001</v>
      </c>
      <c r="S47" s="168">
        <f>R47/R48</f>
        <v>222744.63151491366</v>
      </c>
    </row>
    <row r="48" spans="1:72" ht="39" customHeight="1" x14ac:dyDescent="0.2">
      <c r="A48" s="14">
        <v>1</v>
      </c>
      <c r="B48" s="14">
        <v>4.0999999999999996</v>
      </c>
      <c r="C48" s="15" t="s">
        <v>106</v>
      </c>
      <c r="D48" s="14" t="s">
        <v>156</v>
      </c>
      <c r="E48" s="17" t="s">
        <v>147</v>
      </c>
      <c r="F48" s="18" t="s">
        <v>204</v>
      </c>
      <c r="G48" s="18" t="s">
        <v>20</v>
      </c>
      <c r="H48" s="19" t="s">
        <v>28</v>
      </c>
      <c r="I48" s="18" t="s">
        <v>32</v>
      </c>
      <c r="J48" s="19" t="s">
        <v>198</v>
      </c>
      <c r="K48" s="18" t="s">
        <v>199</v>
      </c>
      <c r="L48" s="18" t="s">
        <v>200</v>
      </c>
      <c r="M48" s="18" t="s">
        <v>201</v>
      </c>
      <c r="N48" s="19" t="s">
        <v>162</v>
      </c>
      <c r="O48" s="19" t="s">
        <v>205</v>
      </c>
      <c r="P48" s="18" t="s">
        <v>206</v>
      </c>
      <c r="Q48" s="46" t="s">
        <v>207</v>
      </c>
      <c r="R48" s="42">
        <v>1274</v>
      </c>
      <c r="S48" s="185"/>
    </row>
    <row r="49" spans="1:19" ht="49.5" customHeight="1" x14ac:dyDescent="0.2">
      <c r="A49" s="14">
        <v>1</v>
      </c>
      <c r="B49" s="14">
        <v>4.0999999999999996</v>
      </c>
      <c r="C49" s="15" t="s">
        <v>106</v>
      </c>
      <c r="D49" s="14" t="s">
        <v>156</v>
      </c>
      <c r="E49" s="17" t="s">
        <v>147</v>
      </c>
      <c r="F49" s="18" t="s">
        <v>208</v>
      </c>
      <c r="G49" s="18" t="s">
        <v>20</v>
      </c>
      <c r="H49" s="19" t="s">
        <v>21</v>
      </c>
      <c r="I49" s="18" t="s">
        <v>22</v>
      </c>
      <c r="J49" s="19" t="s">
        <v>209</v>
      </c>
      <c r="K49" s="18" t="s">
        <v>210</v>
      </c>
      <c r="L49" s="18" t="s">
        <v>211</v>
      </c>
      <c r="M49" s="18" t="s">
        <v>212</v>
      </c>
      <c r="N49" s="19" t="s">
        <v>24</v>
      </c>
      <c r="O49" s="19" t="s">
        <v>213</v>
      </c>
      <c r="P49" s="18" t="s">
        <v>214</v>
      </c>
      <c r="Q49" s="38" t="s">
        <v>215</v>
      </c>
      <c r="R49" s="21">
        <v>738</v>
      </c>
      <c r="S49" s="158">
        <f>((R49+R50)/R51)</f>
        <v>0.17144840351689034</v>
      </c>
    </row>
    <row r="50" spans="1:19" ht="56.25" customHeight="1" x14ac:dyDescent="0.2">
      <c r="A50" s="14">
        <v>1</v>
      </c>
      <c r="B50" s="14">
        <v>4.0999999999999996</v>
      </c>
      <c r="C50" s="15" t="s">
        <v>106</v>
      </c>
      <c r="D50" s="14" t="s">
        <v>156</v>
      </c>
      <c r="E50" s="17" t="s">
        <v>147</v>
      </c>
      <c r="F50" s="18" t="s">
        <v>208</v>
      </c>
      <c r="G50" s="18" t="s">
        <v>20</v>
      </c>
      <c r="H50" s="19" t="s">
        <v>21</v>
      </c>
      <c r="I50" s="18" t="s">
        <v>22</v>
      </c>
      <c r="J50" s="19" t="s">
        <v>209</v>
      </c>
      <c r="K50" s="18" t="s">
        <v>210</v>
      </c>
      <c r="L50" s="18" t="s">
        <v>211</v>
      </c>
      <c r="M50" s="18" t="s">
        <v>212</v>
      </c>
      <c r="N50" s="19" t="s">
        <v>24</v>
      </c>
      <c r="O50" s="19" t="s">
        <v>216</v>
      </c>
      <c r="P50" s="18" t="s">
        <v>217</v>
      </c>
      <c r="Q50" s="38" t="s">
        <v>215</v>
      </c>
      <c r="R50" s="47">
        <v>3</v>
      </c>
      <c r="S50" s="158"/>
    </row>
    <row r="51" spans="1:19" ht="49.5" customHeight="1" x14ac:dyDescent="0.2">
      <c r="A51" s="14">
        <v>1</v>
      </c>
      <c r="B51" s="14">
        <v>4.0999999999999996</v>
      </c>
      <c r="C51" s="15" t="s">
        <v>106</v>
      </c>
      <c r="D51" s="14" t="s">
        <v>156</v>
      </c>
      <c r="E51" s="17" t="s">
        <v>147</v>
      </c>
      <c r="F51" s="18" t="s">
        <v>208</v>
      </c>
      <c r="G51" s="18" t="s">
        <v>20</v>
      </c>
      <c r="H51" s="19" t="s">
        <v>21</v>
      </c>
      <c r="I51" s="18" t="s">
        <v>22</v>
      </c>
      <c r="J51" s="19" t="s">
        <v>209</v>
      </c>
      <c r="K51" s="18" t="s">
        <v>210</v>
      </c>
      <c r="L51" s="18" t="s">
        <v>211</v>
      </c>
      <c r="M51" s="18" t="s">
        <v>212</v>
      </c>
      <c r="N51" s="19" t="s">
        <v>24</v>
      </c>
      <c r="O51" s="19" t="s">
        <v>218</v>
      </c>
      <c r="P51" s="18" t="s">
        <v>219</v>
      </c>
      <c r="Q51" s="38" t="s">
        <v>215</v>
      </c>
      <c r="R51" s="26">
        <v>4322</v>
      </c>
      <c r="S51" s="158"/>
    </row>
    <row r="52" spans="1:19" ht="50.25" customHeight="1" x14ac:dyDescent="0.2">
      <c r="A52" s="14">
        <v>1</v>
      </c>
      <c r="B52" s="14">
        <v>4.0999999999999996</v>
      </c>
      <c r="C52" s="15" t="s">
        <v>106</v>
      </c>
      <c r="D52" s="14" t="s">
        <v>156</v>
      </c>
      <c r="E52" s="17" t="s">
        <v>147</v>
      </c>
      <c r="F52" s="18" t="s">
        <v>208</v>
      </c>
      <c r="G52" s="18" t="s">
        <v>20</v>
      </c>
      <c r="H52" s="19" t="s">
        <v>21</v>
      </c>
      <c r="I52" s="18" t="s">
        <v>22</v>
      </c>
      <c r="J52" s="19" t="s">
        <v>220</v>
      </c>
      <c r="K52" s="18" t="s">
        <v>221</v>
      </c>
      <c r="L52" s="18" t="s">
        <v>222</v>
      </c>
      <c r="M52" s="18" t="s">
        <v>223</v>
      </c>
      <c r="N52" s="19" t="s">
        <v>224</v>
      </c>
      <c r="O52" s="19" t="s">
        <v>218</v>
      </c>
      <c r="P52" s="18" t="s">
        <v>219</v>
      </c>
      <c r="Q52" s="38" t="s">
        <v>215</v>
      </c>
      <c r="R52" s="26">
        <v>4322</v>
      </c>
      <c r="S52" s="182">
        <f>R52/R53</f>
        <v>4.9679759808361652</v>
      </c>
    </row>
    <row r="53" spans="1:19" ht="50.25" customHeight="1" x14ac:dyDescent="0.2">
      <c r="A53" s="14">
        <v>1</v>
      </c>
      <c r="B53" s="14">
        <v>4.0999999999999996</v>
      </c>
      <c r="C53" s="15" t="s">
        <v>106</v>
      </c>
      <c r="D53" s="14" t="s">
        <v>156</v>
      </c>
      <c r="E53" s="17" t="s">
        <v>165</v>
      </c>
      <c r="F53" s="18" t="s">
        <v>166</v>
      </c>
      <c r="G53" s="18" t="s">
        <v>20</v>
      </c>
      <c r="H53" s="19" t="s">
        <v>21</v>
      </c>
      <c r="I53" s="18" t="s">
        <v>22</v>
      </c>
      <c r="J53" s="19" t="s">
        <v>220</v>
      </c>
      <c r="K53" s="18" t="s">
        <v>221</v>
      </c>
      <c r="L53" s="18" t="s">
        <v>222</v>
      </c>
      <c r="M53" s="18" t="s">
        <v>223</v>
      </c>
      <c r="N53" s="19" t="s">
        <v>224</v>
      </c>
      <c r="O53" s="19" t="s">
        <v>167</v>
      </c>
      <c r="P53" s="18" t="s">
        <v>168</v>
      </c>
      <c r="Q53" s="19" t="s">
        <v>169</v>
      </c>
      <c r="R53" s="48">
        <f>(869972/1000)</f>
        <v>869.97199999999998</v>
      </c>
      <c r="S53" s="182"/>
    </row>
    <row r="54" spans="1:19" ht="55.5" customHeight="1" x14ac:dyDescent="0.2">
      <c r="A54" s="14">
        <v>1</v>
      </c>
      <c r="B54" s="14">
        <v>4.0999999999999996</v>
      </c>
      <c r="C54" s="15" t="s">
        <v>106</v>
      </c>
      <c r="D54" s="14" t="s">
        <v>156</v>
      </c>
      <c r="E54" s="17" t="s">
        <v>147</v>
      </c>
      <c r="F54" s="18" t="s">
        <v>208</v>
      </c>
      <c r="G54" s="18" t="s">
        <v>20</v>
      </c>
      <c r="H54" s="19" t="s">
        <v>21</v>
      </c>
      <c r="I54" s="18" t="s">
        <v>22</v>
      </c>
      <c r="J54" s="19" t="s">
        <v>225</v>
      </c>
      <c r="K54" s="18" t="s">
        <v>226</v>
      </c>
      <c r="L54" s="18" t="s">
        <v>227</v>
      </c>
      <c r="M54" s="18" t="s">
        <v>228</v>
      </c>
      <c r="N54" s="19" t="s">
        <v>24</v>
      </c>
      <c r="O54" s="19" t="s">
        <v>229</v>
      </c>
      <c r="P54" s="18" t="s">
        <v>230</v>
      </c>
      <c r="Q54" s="38" t="s">
        <v>215</v>
      </c>
      <c r="R54" s="21">
        <v>374</v>
      </c>
      <c r="S54" s="180">
        <f>R54/R55</f>
        <v>8.653401203146692E-2</v>
      </c>
    </row>
    <row r="55" spans="1:19" ht="47.25" customHeight="1" x14ac:dyDescent="0.2">
      <c r="A55" s="14">
        <v>1</v>
      </c>
      <c r="B55" s="14">
        <v>4.0999999999999996</v>
      </c>
      <c r="C55" s="15" t="s">
        <v>106</v>
      </c>
      <c r="D55" s="14" t="s">
        <v>156</v>
      </c>
      <c r="E55" s="17" t="s">
        <v>147</v>
      </c>
      <c r="F55" s="18" t="s">
        <v>208</v>
      </c>
      <c r="G55" s="18" t="s">
        <v>20</v>
      </c>
      <c r="H55" s="19" t="s">
        <v>21</v>
      </c>
      <c r="I55" s="18" t="s">
        <v>22</v>
      </c>
      <c r="J55" s="19" t="s">
        <v>225</v>
      </c>
      <c r="K55" s="18" t="s">
        <v>226</v>
      </c>
      <c r="L55" s="18" t="s">
        <v>227</v>
      </c>
      <c r="M55" s="18" t="s">
        <v>228</v>
      </c>
      <c r="N55" s="19" t="s">
        <v>24</v>
      </c>
      <c r="O55" s="19" t="s">
        <v>218</v>
      </c>
      <c r="P55" s="18" t="s">
        <v>219</v>
      </c>
      <c r="Q55" s="38" t="s">
        <v>215</v>
      </c>
      <c r="R55" s="26">
        <v>4322</v>
      </c>
      <c r="S55" s="181"/>
    </row>
    <row r="56" spans="1:19" ht="43.5" customHeight="1" x14ac:dyDescent="0.2">
      <c r="A56" s="14">
        <v>4</v>
      </c>
      <c r="B56" s="14">
        <v>4.0999999999999996</v>
      </c>
      <c r="C56" s="15" t="s">
        <v>231</v>
      </c>
      <c r="D56" s="14" t="s">
        <v>18</v>
      </c>
      <c r="E56" s="17" t="s">
        <v>107</v>
      </c>
      <c r="F56" s="18" t="s">
        <v>108</v>
      </c>
      <c r="G56" s="18" t="s">
        <v>31</v>
      </c>
      <c r="H56" s="19" t="s">
        <v>21</v>
      </c>
      <c r="I56" s="18" t="s">
        <v>109</v>
      </c>
      <c r="J56" s="49">
        <v>0.316</v>
      </c>
      <c r="K56" s="18" t="s">
        <v>232</v>
      </c>
      <c r="L56" s="18" t="s">
        <v>233</v>
      </c>
      <c r="M56" s="18" t="s">
        <v>234</v>
      </c>
      <c r="N56" s="19" t="s">
        <v>24</v>
      </c>
      <c r="O56" s="19" t="s">
        <v>235</v>
      </c>
      <c r="P56" s="18" t="s">
        <v>236</v>
      </c>
      <c r="Q56" s="19" t="s">
        <v>237</v>
      </c>
      <c r="R56" s="26">
        <v>9175.7999999999993</v>
      </c>
      <c r="S56" s="158">
        <f>R56/R57</f>
        <v>0.32799999999999996</v>
      </c>
    </row>
    <row r="57" spans="1:19" ht="47.25" customHeight="1" x14ac:dyDescent="0.2">
      <c r="A57" s="14">
        <v>4</v>
      </c>
      <c r="B57" s="14">
        <v>4.0999999999999996</v>
      </c>
      <c r="C57" s="15" t="s">
        <v>231</v>
      </c>
      <c r="D57" s="14" t="s">
        <v>18</v>
      </c>
      <c r="E57" s="17" t="s">
        <v>107</v>
      </c>
      <c r="F57" s="18" t="s">
        <v>108</v>
      </c>
      <c r="G57" s="18" t="s">
        <v>31</v>
      </c>
      <c r="H57" s="19" t="s">
        <v>21</v>
      </c>
      <c r="I57" s="18" t="s">
        <v>109</v>
      </c>
      <c r="J57" s="49">
        <v>0.316</v>
      </c>
      <c r="K57" s="18" t="s">
        <v>232</v>
      </c>
      <c r="L57" s="18" t="s">
        <v>233</v>
      </c>
      <c r="M57" s="18" t="s">
        <v>234</v>
      </c>
      <c r="N57" s="19" t="s">
        <v>24</v>
      </c>
      <c r="O57" s="19" t="s">
        <v>238</v>
      </c>
      <c r="P57" s="18" t="s">
        <v>239</v>
      </c>
      <c r="Q57" s="19" t="s">
        <v>237</v>
      </c>
      <c r="R57" s="26">
        <v>27975</v>
      </c>
      <c r="S57" s="158"/>
    </row>
    <row r="58" spans="1:19" ht="49.5" customHeight="1" x14ac:dyDescent="0.2">
      <c r="A58" s="14">
        <v>1</v>
      </c>
      <c r="B58" s="14">
        <v>4.0999999999999996</v>
      </c>
      <c r="C58" s="15" t="s">
        <v>106</v>
      </c>
      <c r="D58" s="14" t="s">
        <v>156</v>
      </c>
      <c r="E58" s="17" t="s">
        <v>147</v>
      </c>
      <c r="F58" s="50" t="s">
        <v>204</v>
      </c>
      <c r="G58" s="18" t="s">
        <v>20</v>
      </c>
      <c r="H58" s="19" t="s">
        <v>21</v>
      </c>
      <c r="I58" s="18" t="s">
        <v>22</v>
      </c>
      <c r="J58" s="19" t="s">
        <v>240</v>
      </c>
      <c r="K58" s="18" t="s">
        <v>241</v>
      </c>
      <c r="L58" s="18" t="s">
        <v>242</v>
      </c>
      <c r="M58" s="18" t="s">
        <v>243</v>
      </c>
      <c r="N58" s="19" t="s">
        <v>80</v>
      </c>
      <c r="O58" s="19" t="s">
        <v>244</v>
      </c>
      <c r="P58" s="18" t="s">
        <v>245</v>
      </c>
      <c r="Q58" s="38" t="s">
        <v>83</v>
      </c>
      <c r="R58" s="26">
        <v>21400</v>
      </c>
      <c r="S58" s="182">
        <f>R58/R59</f>
        <v>16.797488226059656</v>
      </c>
    </row>
    <row r="59" spans="1:19" ht="49.5" customHeight="1" x14ac:dyDescent="0.2">
      <c r="A59" s="14">
        <v>1</v>
      </c>
      <c r="B59" s="14">
        <v>4.0999999999999996</v>
      </c>
      <c r="C59" s="15" t="s">
        <v>106</v>
      </c>
      <c r="D59" s="14" t="s">
        <v>156</v>
      </c>
      <c r="E59" s="17" t="s">
        <v>147</v>
      </c>
      <c r="F59" s="50" t="s">
        <v>204</v>
      </c>
      <c r="G59" s="18" t="s">
        <v>20</v>
      </c>
      <c r="H59" s="19" t="s">
        <v>21</v>
      </c>
      <c r="I59" s="18" t="s">
        <v>22</v>
      </c>
      <c r="J59" s="19" t="s">
        <v>240</v>
      </c>
      <c r="K59" s="18" t="s">
        <v>241</v>
      </c>
      <c r="L59" s="18" t="s">
        <v>242</v>
      </c>
      <c r="M59" s="18" t="s">
        <v>243</v>
      </c>
      <c r="N59" s="19" t="s">
        <v>80</v>
      </c>
      <c r="O59" s="19" t="s">
        <v>205</v>
      </c>
      <c r="P59" s="18" t="s">
        <v>206</v>
      </c>
      <c r="Q59" s="46" t="s">
        <v>207</v>
      </c>
      <c r="R59" s="26">
        <v>1274</v>
      </c>
      <c r="S59" s="182"/>
    </row>
    <row r="60" spans="1:19" ht="39" customHeight="1" x14ac:dyDescent="0.2">
      <c r="A60" s="14">
        <v>1</v>
      </c>
      <c r="B60" s="14">
        <v>4.0999999999999996</v>
      </c>
      <c r="C60" s="15" t="s">
        <v>106</v>
      </c>
      <c r="D60" s="14" t="s">
        <v>156</v>
      </c>
      <c r="E60" s="17" t="s">
        <v>147</v>
      </c>
      <c r="F60" s="18" t="s">
        <v>170</v>
      </c>
      <c r="G60" s="18" t="s">
        <v>20</v>
      </c>
      <c r="H60" s="19" t="s">
        <v>28</v>
      </c>
      <c r="I60" s="18" t="s">
        <v>22</v>
      </c>
      <c r="J60" s="19" t="s">
        <v>246</v>
      </c>
      <c r="K60" s="18" t="s">
        <v>247</v>
      </c>
      <c r="L60" s="18" t="s">
        <v>248</v>
      </c>
      <c r="M60" s="18" t="s">
        <v>249</v>
      </c>
      <c r="N60" s="19" t="s">
        <v>250</v>
      </c>
      <c r="O60" s="19" t="s">
        <v>178</v>
      </c>
      <c r="P60" s="18" t="s">
        <v>179</v>
      </c>
      <c r="Q60" s="38" t="s">
        <v>177</v>
      </c>
      <c r="R60" s="26">
        <v>241</v>
      </c>
      <c r="S60" s="170">
        <f>R60/R61</f>
        <v>0.27702040985227111</v>
      </c>
    </row>
    <row r="61" spans="1:19" ht="39" customHeight="1" x14ac:dyDescent="0.2">
      <c r="A61" s="14">
        <v>1</v>
      </c>
      <c r="B61" s="14">
        <v>4.0999999999999996</v>
      </c>
      <c r="C61" s="15" t="s">
        <v>106</v>
      </c>
      <c r="D61" s="14" t="s">
        <v>156</v>
      </c>
      <c r="E61" s="17" t="s">
        <v>165</v>
      </c>
      <c r="F61" s="18" t="s">
        <v>166</v>
      </c>
      <c r="G61" s="18" t="s">
        <v>20</v>
      </c>
      <c r="H61" s="19" t="s">
        <v>28</v>
      </c>
      <c r="I61" s="18" t="s">
        <v>22</v>
      </c>
      <c r="J61" s="19" t="s">
        <v>246</v>
      </c>
      <c r="K61" s="18" t="s">
        <v>247</v>
      </c>
      <c r="L61" s="18" t="s">
        <v>248</v>
      </c>
      <c r="M61" s="18" t="s">
        <v>249</v>
      </c>
      <c r="N61" s="19" t="s">
        <v>250</v>
      </c>
      <c r="O61" s="19" t="s">
        <v>167</v>
      </c>
      <c r="P61" s="18" t="s">
        <v>168</v>
      </c>
      <c r="Q61" s="19" t="s">
        <v>169</v>
      </c>
      <c r="R61" s="48">
        <f>(869972/1000)</f>
        <v>869.97199999999998</v>
      </c>
      <c r="S61" s="170"/>
    </row>
    <row r="62" spans="1:19" ht="46.5" customHeight="1" x14ac:dyDescent="0.2">
      <c r="A62" s="14">
        <v>1</v>
      </c>
      <c r="B62" s="14">
        <v>4.0999999999999996</v>
      </c>
      <c r="C62" s="15" t="s">
        <v>106</v>
      </c>
      <c r="D62" s="14" t="s">
        <v>156</v>
      </c>
      <c r="E62" s="17" t="s">
        <v>147</v>
      </c>
      <c r="F62" s="18"/>
      <c r="G62" s="18" t="s">
        <v>31</v>
      </c>
      <c r="H62" s="19" t="s">
        <v>28</v>
      </c>
      <c r="I62" s="18" t="s">
        <v>22</v>
      </c>
      <c r="J62" s="19" t="s">
        <v>251</v>
      </c>
      <c r="K62" s="18" t="s">
        <v>252</v>
      </c>
      <c r="L62" s="18" t="s">
        <v>253</v>
      </c>
      <c r="M62" s="18" t="s">
        <v>254</v>
      </c>
      <c r="N62" s="19" t="s">
        <v>255</v>
      </c>
      <c r="O62" s="19" t="s">
        <v>256</v>
      </c>
      <c r="P62" s="18" t="s">
        <v>257</v>
      </c>
      <c r="Q62" s="38" t="s">
        <v>258</v>
      </c>
      <c r="R62" s="21">
        <v>182</v>
      </c>
      <c r="S62" s="170">
        <f>R62/R63</f>
        <v>20.920213524113421</v>
      </c>
    </row>
    <row r="63" spans="1:19" ht="43.5" customHeight="1" x14ac:dyDescent="0.2">
      <c r="A63" s="14">
        <v>1</v>
      </c>
      <c r="B63" s="14">
        <v>4.0999999999999996</v>
      </c>
      <c r="C63" s="15" t="s">
        <v>106</v>
      </c>
      <c r="D63" s="14" t="s">
        <v>156</v>
      </c>
      <c r="E63" s="17" t="s">
        <v>165</v>
      </c>
      <c r="F63" s="18" t="s">
        <v>166</v>
      </c>
      <c r="G63" s="18" t="s">
        <v>31</v>
      </c>
      <c r="H63" s="19" t="s">
        <v>28</v>
      </c>
      <c r="I63" s="18" t="s">
        <v>22</v>
      </c>
      <c r="J63" s="19" t="s">
        <v>251</v>
      </c>
      <c r="K63" s="18" t="s">
        <v>252</v>
      </c>
      <c r="L63" s="18" t="s">
        <v>253</v>
      </c>
      <c r="M63" s="18" t="s">
        <v>254</v>
      </c>
      <c r="N63" s="19" t="s">
        <v>255</v>
      </c>
      <c r="O63" s="19" t="s">
        <v>167</v>
      </c>
      <c r="P63" s="18" t="s">
        <v>168</v>
      </c>
      <c r="Q63" s="19" t="s">
        <v>169</v>
      </c>
      <c r="R63" s="48">
        <f>(869972/100000)</f>
        <v>8.6997199999999992</v>
      </c>
      <c r="S63" s="170"/>
    </row>
    <row r="64" spans="1:19" ht="47.25" customHeight="1" x14ac:dyDescent="0.2">
      <c r="A64" s="14">
        <v>1</v>
      </c>
      <c r="B64" s="14">
        <v>4.0999999999999996</v>
      </c>
      <c r="C64" s="15" t="s">
        <v>106</v>
      </c>
      <c r="D64" s="16" t="s">
        <v>156</v>
      </c>
      <c r="E64" s="17" t="s">
        <v>147</v>
      </c>
      <c r="F64" s="18" t="s">
        <v>204</v>
      </c>
      <c r="G64" s="18" t="s">
        <v>20</v>
      </c>
      <c r="H64" s="19" t="s">
        <v>28</v>
      </c>
      <c r="I64" s="18" t="s">
        <v>22</v>
      </c>
      <c r="J64" s="19" t="s">
        <v>259</v>
      </c>
      <c r="K64" s="18" t="s">
        <v>260</v>
      </c>
      <c r="L64" s="18" t="s">
        <v>261</v>
      </c>
      <c r="M64" s="18" t="s">
        <v>262</v>
      </c>
      <c r="N64" s="19" t="s">
        <v>263</v>
      </c>
      <c r="O64" s="19" t="s">
        <v>205</v>
      </c>
      <c r="P64" s="18" t="s">
        <v>206</v>
      </c>
      <c r="Q64" s="46" t="s">
        <v>207</v>
      </c>
      <c r="R64" s="26">
        <v>1274</v>
      </c>
      <c r="S64" s="148">
        <f>R64/R65</f>
        <v>1.4644149466879395</v>
      </c>
    </row>
    <row r="65" spans="1:19" s="51" customFormat="1" ht="47.25" customHeight="1" x14ac:dyDescent="0.2">
      <c r="A65" s="14">
        <v>1</v>
      </c>
      <c r="B65" s="14">
        <v>4.0999999999999996</v>
      </c>
      <c r="C65" s="15" t="s">
        <v>106</v>
      </c>
      <c r="D65" s="16" t="s">
        <v>156</v>
      </c>
      <c r="E65" s="17" t="s">
        <v>165</v>
      </c>
      <c r="F65" s="18" t="s">
        <v>166</v>
      </c>
      <c r="G65" s="18" t="s">
        <v>20</v>
      </c>
      <c r="H65" s="19" t="s">
        <v>28</v>
      </c>
      <c r="I65" s="18" t="s">
        <v>22</v>
      </c>
      <c r="J65" s="19" t="s">
        <v>259</v>
      </c>
      <c r="K65" s="18" t="s">
        <v>260</v>
      </c>
      <c r="L65" s="18" t="s">
        <v>261</v>
      </c>
      <c r="M65" s="18" t="s">
        <v>262</v>
      </c>
      <c r="N65" s="19" t="s">
        <v>263</v>
      </c>
      <c r="O65" s="19" t="s">
        <v>167</v>
      </c>
      <c r="P65" s="18" t="s">
        <v>168</v>
      </c>
      <c r="Q65" s="19" t="s">
        <v>169</v>
      </c>
      <c r="R65" s="48">
        <f>(869972/1000)</f>
        <v>869.97199999999998</v>
      </c>
      <c r="S65" s="149"/>
    </row>
    <row r="66" spans="1:19" ht="51.75" customHeight="1" x14ac:dyDescent="0.2">
      <c r="A66" s="14">
        <v>1</v>
      </c>
      <c r="B66" s="14">
        <v>4.0999999999999996</v>
      </c>
      <c r="C66" s="15" t="s">
        <v>106</v>
      </c>
      <c r="D66" s="16" t="s">
        <v>156</v>
      </c>
      <c r="E66" s="17" t="s">
        <v>264</v>
      </c>
      <c r="F66" s="18" t="s">
        <v>265</v>
      </c>
      <c r="G66" s="18" t="s">
        <v>20</v>
      </c>
      <c r="H66" s="19" t="s">
        <v>21</v>
      </c>
      <c r="I66" s="18" t="s">
        <v>22</v>
      </c>
      <c r="J66" s="19" t="s">
        <v>266</v>
      </c>
      <c r="K66" s="18" t="s">
        <v>267</v>
      </c>
      <c r="L66" s="18" t="s">
        <v>268</v>
      </c>
      <c r="M66" s="18" t="s">
        <v>269</v>
      </c>
      <c r="N66" s="19" t="s">
        <v>24</v>
      </c>
      <c r="O66" s="19" t="s">
        <v>270</v>
      </c>
      <c r="P66" s="18" t="s">
        <v>271</v>
      </c>
      <c r="Q66" s="19" t="s">
        <v>272</v>
      </c>
      <c r="R66" s="21">
        <v>69</v>
      </c>
      <c r="S66" s="144">
        <f>R66/R67</f>
        <v>0.62727272727272732</v>
      </c>
    </row>
    <row r="67" spans="1:19" ht="56.25" customHeight="1" x14ac:dyDescent="0.2">
      <c r="A67" s="14">
        <v>1</v>
      </c>
      <c r="B67" s="14">
        <v>4.0999999999999996</v>
      </c>
      <c r="C67" s="15" t="s">
        <v>106</v>
      </c>
      <c r="D67" s="16" t="s">
        <v>156</v>
      </c>
      <c r="E67" s="17" t="s">
        <v>264</v>
      </c>
      <c r="F67" s="18" t="s">
        <v>265</v>
      </c>
      <c r="G67" s="18" t="s">
        <v>20</v>
      </c>
      <c r="H67" s="19" t="s">
        <v>21</v>
      </c>
      <c r="I67" s="18" t="s">
        <v>22</v>
      </c>
      <c r="J67" s="19" t="s">
        <v>266</v>
      </c>
      <c r="K67" s="18" t="s">
        <v>267</v>
      </c>
      <c r="L67" s="18" t="s">
        <v>273</v>
      </c>
      <c r="M67" s="18" t="s">
        <v>269</v>
      </c>
      <c r="N67" s="19" t="s">
        <v>24</v>
      </c>
      <c r="O67" s="19" t="s">
        <v>274</v>
      </c>
      <c r="P67" s="18" t="s">
        <v>275</v>
      </c>
      <c r="Q67" s="19" t="s">
        <v>272</v>
      </c>
      <c r="R67" s="21">
        <v>110</v>
      </c>
      <c r="S67" s="144"/>
    </row>
    <row r="68" spans="1:19" ht="57" customHeight="1" x14ac:dyDescent="0.2">
      <c r="A68" s="14">
        <v>4</v>
      </c>
      <c r="B68" s="14">
        <v>4.0999999999999996</v>
      </c>
      <c r="C68" s="15" t="s">
        <v>106</v>
      </c>
      <c r="D68" s="16" t="s">
        <v>29</v>
      </c>
      <c r="E68" s="17" t="s">
        <v>147</v>
      </c>
      <c r="F68" s="18" t="s">
        <v>204</v>
      </c>
      <c r="G68" s="18" t="s">
        <v>31</v>
      </c>
      <c r="H68" s="19" t="s">
        <v>21</v>
      </c>
      <c r="I68" s="18" t="s">
        <v>32</v>
      </c>
      <c r="J68" s="19" t="s">
        <v>23</v>
      </c>
      <c r="K68" s="18" t="s">
        <v>276</v>
      </c>
      <c r="L68" s="18" t="s">
        <v>277</v>
      </c>
      <c r="M68" s="18" t="s">
        <v>278</v>
      </c>
      <c r="N68" s="19" t="s">
        <v>24</v>
      </c>
      <c r="O68" s="19" t="s">
        <v>279</v>
      </c>
      <c r="P68" s="18" t="s">
        <v>280</v>
      </c>
      <c r="Q68" s="19" t="s">
        <v>134</v>
      </c>
      <c r="R68" s="31">
        <v>0</v>
      </c>
      <c r="S68" s="158">
        <v>0</v>
      </c>
    </row>
    <row r="69" spans="1:19" ht="57" customHeight="1" x14ac:dyDescent="0.2">
      <c r="A69" s="14">
        <v>4</v>
      </c>
      <c r="B69" s="14">
        <v>4.0999999999999996</v>
      </c>
      <c r="C69" s="15" t="s">
        <v>106</v>
      </c>
      <c r="D69" s="16" t="s">
        <v>29</v>
      </c>
      <c r="E69" s="17" t="s">
        <v>147</v>
      </c>
      <c r="F69" s="18" t="s">
        <v>204</v>
      </c>
      <c r="G69" s="18" t="s">
        <v>31</v>
      </c>
      <c r="H69" s="19" t="s">
        <v>21</v>
      </c>
      <c r="I69" s="18" t="s">
        <v>32</v>
      </c>
      <c r="J69" s="19" t="s">
        <v>23</v>
      </c>
      <c r="K69" s="18" t="s">
        <v>276</v>
      </c>
      <c r="L69" s="18" t="s">
        <v>277</v>
      </c>
      <c r="M69" s="18" t="s">
        <v>278</v>
      </c>
      <c r="N69" s="19" t="s">
        <v>24</v>
      </c>
      <c r="O69" s="19" t="s">
        <v>281</v>
      </c>
      <c r="P69" s="18" t="s">
        <v>282</v>
      </c>
      <c r="Q69" s="19" t="s">
        <v>134</v>
      </c>
      <c r="R69" s="21">
        <v>0</v>
      </c>
      <c r="S69" s="158"/>
    </row>
    <row r="70" spans="1:19" ht="54.75" customHeight="1" x14ac:dyDescent="0.2">
      <c r="A70" s="14">
        <v>4</v>
      </c>
      <c r="B70" s="14">
        <v>4.2</v>
      </c>
      <c r="C70" s="15" t="s">
        <v>106</v>
      </c>
      <c r="D70" s="16" t="s">
        <v>156</v>
      </c>
      <c r="E70" s="17" t="s">
        <v>283</v>
      </c>
      <c r="F70" s="18" t="s">
        <v>284</v>
      </c>
      <c r="G70" s="18" t="s">
        <v>20</v>
      </c>
      <c r="H70" s="19" t="s">
        <v>28</v>
      </c>
      <c r="I70" s="18" t="s">
        <v>22</v>
      </c>
      <c r="J70" s="19" t="s">
        <v>285</v>
      </c>
      <c r="K70" s="18" t="s">
        <v>286</v>
      </c>
      <c r="L70" s="18" t="s">
        <v>287</v>
      </c>
      <c r="M70" s="18" t="s">
        <v>288</v>
      </c>
      <c r="N70" s="19" t="s">
        <v>289</v>
      </c>
      <c r="O70" s="19" t="s">
        <v>290</v>
      </c>
      <c r="P70" s="18" t="s">
        <v>291</v>
      </c>
      <c r="Q70" s="19" t="s">
        <v>292</v>
      </c>
      <c r="R70" s="21">
        <v>0</v>
      </c>
      <c r="S70" s="148">
        <f>R70/R71</f>
        <v>0</v>
      </c>
    </row>
    <row r="71" spans="1:19" ht="54" customHeight="1" x14ac:dyDescent="0.2">
      <c r="A71" s="14">
        <v>4</v>
      </c>
      <c r="B71" s="14">
        <v>4.2</v>
      </c>
      <c r="C71" s="15" t="s">
        <v>106</v>
      </c>
      <c r="D71" s="16" t="s">
        <v>156</v>
      </c>
      <c r="E71" s="17" t="s">
        <v>165</v>
      </c>
      <c r="F71" s="18" t="s">
        <v>166</v>
      </c>
      <c r="G71" s="18" t="s">
        <v>20</v>
      </c>
      <c r="H71" s="19" t="s">
        <v>28</v>
      </c>
      <c r="I71" s="18" t="s">
        <v>22</v>
      </c>
      <c r="J71" s="19" t="s">
        <v>285</v>
      </c>
      <c r="K71" s="18" t="s">
        <v>286</v>
      </c>
      <c r="L71" s="18" t="s">
        <v>287</v>
      </c>
      <c r="M71" s="18" t="s">
        <v>288</v>
      </c>
      <c r="N71" s="19" t="s">
        <v>289</v>
      </c>
      <c r="O71" s="19" t="s">
        <v>167</v>
      </c>
      <c r="P71" s="18" t="s">
        <v>168</v>
      </c>
      <c r="Q71" s="24" t="s">
        <v>169</v>
      </c>
      <c r="R71" s="48">
        <f>(869972/100000)</f>
        <v>8.6997199999999992</v>
      </c>
      <c r="S71" s="149"/>
    </row>
    <row r="72" spans="1:19" ht="59.25" customHeight="1" x14ac:dyDescent="0.2">
      <c r="A72" s="14">
        <v>4</v>
      </c>
      <c r="B72" s="14">
        <v>4.2</v>
      </c>
      <c r="C72" s="15" t="s">
        <v>106</v>
      </c>
      <c r="D72" s="14" t="s">
        <v>156</v>
      </c>
      <c r="E72" s="17" t="s">
        <v>283</v>
      </c>
      <c r="F72" s="18" t="s">
        <v>293</v>
      </c>
      <c r="G72" s="18" t="s">
        <v>20</v>
      </c>
      <c r="H72" s="19" t="s">
        <v>28</v>
      </c>
      <c r="I72" s="18" t="s">
        <v>22</v>
      </c>
      <c r="J72" s="19" t="s">
        <v>294</v>
      </c>
      <c r="K72" s="18" t="s">
        <v>295</v>
      </c>
      <c r="L72" s="18" t="s">
        <v>296</v>
      </c>
      <c r="M72" s="18" t="s">
        <v>297</v>
      </c>
      <c r="N72" s="19" t="s">
        <v>192</v>
      </c>
      <c r="O72" s="19" t="s">
        <v>298</v>
      </c>
      <c r="P72" s="18" t="s">
        <v>299</v>
      </c>
      <c r="Q72" s="19" t="s">
        <v>143</v>
      </c>
      <c r="R72" s="52">
        <v>0</v>
      </c>
      <c r="S72" s="148">
        <f>((R72+R73)/R74)</f>
        <v>0</v>
      </c>
    </row>
    <row r="73" spans="1:19" ht="57.75" customHeight="1" x14ac:dyDescent="0.2">
      <c r="A73" s="14">
        <v>4</v>
      </c>
      <c r="B73" s="14">
        <v>4.2</v>
      </c>
      <c r="C73" s="15" t="s">
        <v>106</v>
      </c>
      <c r="D73" s="14" t="s">
        <v>156</v>
      </c>
      <c r="E73" s="17" t="s">
        <v>19</v>
      </c>
      <c r="F73" s="18"/>
      <c r="G73" s="18" t="s">
        <v>20</v>
      </c>
      <c r="H73" s="19" t="s">
        <v>28</v>
      </c>
      <c r="I73" s="18" t="s">
        <v>22</v>
      </c>
      <c r="J73" s="19" t="s">
        <v>300</v>
      </c>
      <c r="K73" s="18" t="s">
        <v>295</v>
      </c>
      <c r="L73" s="18" t="s">
        <v>296</v>
      </c>
      <c r="M73" s="18" t="s">
        <v>297</v>
      </c>
      <c r="N73" s="19" t="s">
        <v>192</v>
      </c>
      <c r="O73" s="19" t="s">
        <v>301</v>
      </c>
      <c r="P73" s="18" t="s">
        <v>302</v>
      </c>
      <c r="Q73" s="19" t="s">
        <v>143</v>
      </c>
      <c r="R73" s="21">
        <v>0</v>
      </c>
      <c r="S73" s="152"/>
    </row>
    <row r="74" spans="1:19" ht="56.25" customHeight="1" x14ac:dyDescent="0.2">
      <c r="A74" s="14">
        <v>4</v>
      </c>
      <c r="B74" s="14">
        <v>4.2</v>
      </c>
      <c r="C74" s="15" t="s">
        <v>106</v>
      </c>
      <c r="D74" s="14" t="s">
        <v>156</v>
      </c>
      <c r="E74" s="17" t="s">
        <v>165</v>
      </c>
      <c r="F74" s="18" t="s">
        <v>166</v>
      </c>
      <c r="G74" s="18" t="s">
        <v>20</v>
      </c>
      <c r="H74" s="19" t="s">
        <v>28</v>
      </c>
      <c r="I74" s="18" t="s">
        <v>22</v>
      </c>
      <c r="J74" s="19" t="s">
        <v>303</v>
      </c>
      <c r="K74" s="18" t="s">
        <v>295</v>
      </c>
      <c r="L74" s="18" t="s">
        <v>296</v>
      </c>
      <c r="M74" s="18" t="s">
        <v>297</v>
      </c>
      <c r="N74" s="19" t="s">
        <v>192</v>
      </c>
      <c r="O74" s="19" t="s">
        <v>167</v>
      </c>
      <c r="P74" s="18" t="s">
        <v>168</v>
      </c>
      <c r="Q74" s="19" t="s">
        <v>169</v>
      </c>
      <c r="R74" s="48">
        <f>(869972/100000)</f>
        <v>8.6997199999999992</v>
      </c>
      <c r="S74" s="152"/>
    </row>
    <row r="75" spans="1:19" ht="54.75" customHeight="1" x14ac:dyDescent="0.2">
      <c r="A75" s="14">
        <v>4</v>
      </c>
      <c r="B75" s="14">
        <v>4.2</v>
      </c>
      <c r="C75" s="15" t="s">
        <v>304</v>
      </c>
      <c r="D75" s="14" t="s">
        <v>156</v>
      </c>
      <c r="E75" s="17" t="s">
        <v>283</v>
      </c>
      <c r="F75" s="18" t="s">
        <v>293</v>
      </c>
      <c r="G75" s="18" t="s">
        <v>20</v>
      </c>
      <c r="H75" s="19" t="s">
        <v>28</v>
      </c>
      <c r="I75" s="18" t="s">
        <v>22</v>
      </c>
      <c r="J75" s="19" t="s">
        <v>305</v>
      </c>
      <c r="K75" s="18" t="s">
        <v>306</v>
      </c>
      <c r="L75" s="18" t="s">
        <v>307</v>
      </c>
      <c r="M75" s="18" t="s">
        <v>308</v>
      </c>
      <c r="N75" s="19" t="s">
        <v>192</v>
      </c>
      <c r="O75" s="19" t="s">
        <v>298</v>
      </c>
      <c r="P75" s="18" t="s">
        <v>299</v>
      </c>
      <c r="Q75" s="14" t="s">
        <v>143</v>
      </c>
      <c r="R75" s="53">
        <v>0</v>
      </c>
      <c r="S75" s="170">
        <f>R75/R76</f>
        <v>0</v>
      </c>
    </row>
    <row r="76" spans="1:19" ht="53.25" customHeight="1" x14ac:dyDescent="0.2">
      <c r="A76" s="14">
        <v>4</v>
      </c>
      <c r="B76" s="14">
        <v>4.2</v>
      </c>
      <c r="C76" s="15" t="s">
        <v>304</v>
      </c>
      <c r="D76" s="14" t="s">
        <v>156</v>
      </c>
      <c r="E76" s="17" t="s">
        <v>165</v>
      </c>
      <c r="F76" s="18" t="s">
        <v>166</v>
      </c>
      <c r="G76" s="18" t="s">
        <v>20</v>
      </c>
      <c r="H76" s="19" t="s">
        <v>28</v>
      </c>
      <c r="I76" s="18" t="s">
        <v>22</v>
      </c>
      <c r="J76" s="19" t="s">
        <v>305</v>
      </c>
      <c r="K76" s="18" t="s">
        <v>306</v>
      </c>
      <c r="L76" s="18" t="s">
        <v>307</v>
      </c>
      <c r="M76" s="18" t="s">
        <v>308</v>
      </c>
      <c r="N76" s="19" t="s">
        <v>192</v>
      </c>
      <c r="O76" s="19" t="s">
        <v>167</v>
      </c>
      <c r="P76" s="18" t="s">
        <v>168</v>
      </c>
      <c r="Q76" s="19" t="s">
        <v>169</v>
      </c>
      <c r="R76" s="48">
        <f>(869972/100000)</f>
        <v>8.6997199999999992</v>
      </c>
      <c r="S76" s="170"/>
    </row>
    <row r="77" spans="1:19" ht="55.5" customHeight="1" x14ac:dyDescent="0.2">
      <c r="A77" s="14">
        <v>4</v>
      </c>
      <c r="B77" s="14">
        <v>4.2</v>
      </c>
      <c r="C77" s="15" t="s">
        <v>304</v>
      </c>
      <c r="D77" s="14" t="s">
        <v>156</v>
      </c>
      <c r="E77" s="17" t="s">
        <v>283</v>
      </c>
      <c r="F77" s="18" t="s">
        <v>293</v>
      </c>
      <c r="G77" s="18" t="s">
        <v>309</v>
      </c>
      <c r="H77" s="17" t="s">
        <v>28</v>
      </c>
      <c r="I77" s="18" t="s">
        <v>22</v>
      </c>
      <c r="J77" s="17" t="s">
        <v>310</v>
      </c>
      <c r="K77" s="18" t="s">
        <v>311</v>
      </c>
      <c r="L77" s="17" t="s">
        <v>312</v>
      </c>
      <c r="M77" s="17" t="s">
        <v>313</v>
      </c>
      <c r="N77" s="19" t="s">
        <v>192</v>
      </c>
      <c r="O77" s="54" t="s">
        <v>314</v>
      </c>
      <c r="P77" s="23" t="s">
        <v>315</v>
      </c>
      <c r="Q77" s="55" t="s">
        <v>143</v>
      </c>
      <c r="R77" s="53">
        <v>0</v>
      </c>
      <c r="S77" s="170">
        <f>R77/R78</f>
        <v>0</v>
      </c>
    </row>
    <row r="78" spans="1:19" ht="55.5" customHeight="1" x14ac:dyDescent="0.2">
      <c r="A78" s="14">
        <v>4</v>
      </c>
      <c r="B78" s="14">
        <v>4.2</v>
      </c>
      <c r="C78" s="15" t="s">
        <v>304</v>
      </c>
      <c r="D78" s="14" t="s">
        <v>156</v>
      </c>
      <c r="E78" s="17" t="s">
        <v>165</v>
      </c>
      <c r="F78" s="18" t="s">
        <v>166</v>
      </c>
      <c r="G78" s="18" t="s">
        <v>309</v>
      </c>
      <c r="H78" s="17" t="s">
        <v>28</v>
      </c>
      <c r="I78" s="18" t="s">
        <v>22</v>
      </c>
      <c r="J78" s="17" t="s">
        <v>310</v>
      </c>
      <c r="K78" s="18" t="s">
        <v>311</v>
      </c>
      <c r="L78" s="17" t="s">
        <v>312</v>
      </c>
      <c r="M78" s="17" t="s">
        <v>313</v>
      </c>
      <c r="N78" s="19" t="s">
        <v>192</v>
      </c>
      <c r="O78" s="19" t="s">
        <v>167</v>
      </c>
      <c r="P78" s="18" t="s">
        <v>168</v>
      </c>
      <c r="Q78" s="19" t="s">
        <v>169</v>
      </c>
      <c r="R78" s="48">
        <f>(869972/100000)</f>
        <v>8.6997199999999992</v>
      </c>
      <c r="S78" s="170"/>
    </row>
    <row r="79" spans="1:19" ht="45" customHeight="1" x14ac:dyDescent="0.2">
      <c r="A79" s="14">
        <v>4</v>
      </c>
      <c r="B79" s="14">
        <v>4.2</v>
      </c>
      <c r="C79" s="15" t="s">
        <v>106</v>
      </c>
      <c r="D79" s="14" t="s">
        <v>156</v>
      </c>
      <c r="E79" s="17" t="s">
        <v>283</v>
      </c>
      <c r="F79" s="18" t="s">
        <v>284</v>
      </c>
      <c r="G79" s="18" t="s">
        <v>20</v>
      </c>
      <c r="H79" s="19" t="s">
        <v>28</v>
      </c>
      <c r="I79" s="18" t="s">
        <v>22</v>
      </c>
      <c r="J79" s="19" t="s">
        <v>316</v>
      </c>
      <c r="K79" s="18" t="s">
        <v>317</v>
      </c>
      <c r="L79" s="18" t="s">
        <v>318</v>
      </c>
      <c r="M79" s="18" t="s">
        <v>319</v>
      </c>
      <c r="N79" s="19" t="s">
        <v>320</v>
      </c>
      <c r="O79" s="19" t="s">
        <v>321</v>
      </c>
      <c r="P79" s="18" t="s">
        <v>322</v>
      </c>
      <c r="Q79" s="19" t="s">
        <v>323</v>
      </c>
      <c r="R79" s="21">
        <v>169</v>
      </c>
      <c r="S79" s="148">
        <f>R79/R80</f>
        <v>19.42591255810532</v>
      </c>
    </row>
    <row r="80" spans="1:19" ht="45" customHeight="1" x14ac:dyDescent="0.2">
      <c r="A80" s="14">
        <v>4</v>
      </c>
      <c r="B80" s="14">
        <v>4.2</v>
      </c>
      <c r="C80" s="15" t="s">
        <v>106</v>
      </c>
      <c r="D80" s="14" t="s">
        <v>156</v>
      </c>
      <c r="E80" s="17" t="s">
        <v>165</v>
      </c>
      <c r="F80" s="18" t="s">
        <v>166</v>
      </c>
      <c r="G80" s="18" t="s">
        <v>20</v>
      </c>
      <c r="H80" s="19" t="s">
        <v>28</v>
      </c>
      <c r="I80" s="18" t="s">
        <v>22</v>
      </c>
      <c r="J80" s="19" t="s">
        <v>316</v>
      </c>
      <c r="K80" s="18" t="s">
        <v>317</v>
      </c>
      <c r="L80" s="18" t="s">
        <v>318</v>
      </c>
      <c r="M80" s="18" t="s">
        <v>324</v>
      </c>
      <c r="N80" s="19" t="s">
        <v>320</v>
      </c>
      <c r="O80" s="19" t="s">
        <v>167</v>
      </c>
      <c r="P80" s="18" t="s">
        <v>168</v>
      </c>
      <c r="Q80" s="14" t="s">
        <v>169</v>
      </c>
      <c r="R80" s="48">
        <f>(869972/100000)</f>
        <v>8.6997199999999992</v>
      </c>
      <c r="S80" s="149"/>
    </row>
    <row r="81" spans="1:19" ht="55.5" customHeight="1" x14ac:dyDescent="0.2">
      <c r="A81" s="14">
        <v>4</v>
      </c>
      <c r="B81" s="14">
        <v>4.2</v>
      </c>
      <c r="C81" s="15" t="s">
        <v>106</v>
      </c>
      <c r="D81" s="14" t="s">
        <v>29</v>
      </c>
      <c r="E81" s="17" t="s">
        <v>325</v>
      </c>
      <c r="F81" s="18" t="s">
        <v>293</v>
      </c>
      <c r="G81" s="18" t="s">
        <v>20</v>
      </c>
      <c r="H81" s="19" t="s">
        <v>21</v>
      </c>
      <c r="I81" s="18" t="s">
        <v>32</v>
      </c>
      <c r="J81" s="17" t="s">
        <v>23</v>
      </c>
      <c r="K81" s="18" t="s">
        <v>326</v>
      </c>
      <c r="L81" s="17" t="s">
        <v>327</v>
      </c>
      <c r="M81" s="17" t="s">
        <v>328</v>
      </c>
      <c r="N81" s="17" t="s">
        <v>24</v>
      </c>
      <c r="O81" s="36" t="s">
        <v>329</v>
      </c>
      <c r="P81" s="37" t="s">
        <v>330</v>
      </c>
      <c r="Q81" s="19" t="s">
        <v>125</v>
      </c>
      <c r="R81" s="31">
        <v>0</v>
      </c>
      <c r="S81" s="179">
        <v>0</v>
      </c>
    </row>
    <row r="82" spans="1:19" ht="55.5" customHeight="1" x14ac:dyDescent="0.2">
      <c r="A82" s="14">
        <v>4</v>
      </c>
      <c r="B82" s="14">
        <v>4.2</v>
      </c>
      <c r="C82" s="15" t="s">
        <v>106</v>
      </c>
      <c r="D82" s="14" t="s">
        <v>29</v>
      </c>
      <c r="E82" s="17" t="s">
        <v>325</v>
      </c>
      <c r="F82" s="18" t="s">
        <v>293</v>
      </c>
      <c r="G82" s="18" t="s">
        <v>20</v>
      </c>
      <c r="H82" s="19" t="s">
        <v>21</v>
      </c>
      <c r="I82" s="18" t="s">
        <v>32</v>
      </c>
      <c r="J82" s="17" t="s">
        <v>23</v>
      </c>
      <c r="K82" s="18" t="s">
        <v>326</v>
      </c>
      <c r="L82" s="17" t="s">
        <v>327</v>
      </c>
      <c r="M82" s="17" t="s">
        <v>328</v>
      </c>
      <c r="N82" s="17" t="s">
        <v>24</v>
      </c>
      <c r="O82" s="36" t="s">
        <v>331</v>
      </c>
      <c r="P82" s="37" t="s">
        <v>332</v>
      </c>
      <c r="Q82" s="19" t="s">
        <v>125</v>
      </c>
      <c r="R82" s="21">
        <v>0</v>
      </c>
      <c r="S82" s="179"/>
    </row>
    <row r="83" spans="1:19" ht="60" customHeight="1" x14ac:dyDescent="0.2">
      <c r="A83" s="14">
        <v>1</v>
      </c>
      <c r="B83" s="14">
        <v>1.1000000000000001</v>
      </c>
      <c r="C83" s="15" t="s">
        <v>333</v>
      </c>
      <c r="D83" s="16" t="s">
        <v>156</v>
      </c>
      <c r="E83" s="17" t="s">
        <v>107</v>
      </c>
      <c r="F83" s="18" t="s">
        <v>334</v>
      </c>
      <c r="G83" s="18" t="s">
        <v>20</v>
      </c>
      <c r="H83" s="19" t="s">
        <v>335</v>
      </c>
      <c r="I83" s="18" t="s">
        <v>32</v>
      </c>
      <c r="J83" s="19" t="s">
        <v>336</v>
      </c>
      <c r="K83" s="18" t="s">
        <v>337</v>
      </c>
      <c r="L83" s="18" t="s">
        <v>338</v>
      </c>
      <c r="M83" s="18" t="s">
        <v>339</v>
      </c>
      <c r="N83" s="19" t="s">
        <v>24</v>
      </c>
      <c r="O83" s="19" t="s">
        <v>340</v>
      </c>
      <c r="P83" s="18" t="s">
        <v>341</v>
      </c>
      <c r="Q83" s="19" t="s">
        <v>134</v>
      </c>
      <c r="R83" s="56">
        <v>18827012.140000001</v>
      </c>
      <c r="S83" s="158">
        <f>(R83/R84)</f>
        <v>1.3476597516856341E-2</v>
      </c>
    </row>
    <row r="84" spans="1:19" ht="44.25" customHeight="1" x14ac:dyDescent="0.2">
      <c r="A84" s="14">
        <v>1</v>
      </c>
      <c r="B84" s="14">
        <v>1.1000000000000001</v>
      </c>
      <c r="C84" s="15" t="s">
        <v>333</v>
      </c>
      <c r="D84" s="16" t="s">
        <v>156</v>
      </c>
      <c r="E84" s="17" t="s">
        <v>107</v>
      </c>
      <c r="F84" s="18" t="s">
        <v>334</v>
      </c>
      <c r="G84" s="18" t="s">
        <v>20</v>
      </c>
      <c r="H84" s="19" t="s">
        <v>335</v>
      </c>
      <c r="I84" s="18" t="s">
        <v>32</v>
      </c>
      <c r="J84" s="19" t="s">
        <v>336</v>
      </c>
      <c r="K84" s="18" t="s">
        <v>337</v>
      </c>
      <c r="L84" s="18" t="s">
        <v>338</v>
      </c>
      <c r="M84" s="18" t="s">
        <v>339</v>
      </c>
      <c r="N84" s="19" t="s">
        <v>24</v>
      </c>
      <c r="O84" s="19" t="s">
        <v>342</v>
      </c>
      <c r="P84" s="18" t="s">
        <v>343</v>
      </c>
      <c r="Q84" s="19" t="s">
        <v>134</v>
      </c>
      <c r="R84" s="57">
        <v>1397015241.9000001</v>
      </c>
      <c r="S84" s="158"/>
    </row>
    <row r="85" spans="1:19" ht="56.25" customHeight="1" x14ac:dyDescent="0.2">
      <c r="A85" s="14">
        <v>1</v>
      </c>
      <c r="B85" s="14">
        <v>1.1000000000000001</v>
      </c>
      <c r="C85" s="15" t="s">
        <v>333</v>
      </c>
      <c r="D85" s="16" t="s">
        <v>156</v>
      </c>
      <c r="E85" s="17" t="s">
        <v>344</v>
      </c>
      <c r="F85" s="18" t="s">
        <v>345</v>
      </c>
      <c r="G85" s="18" t="s">
        <v>20</v>
      </c>
      <c r="H85" s="19" t="s">
        <v>28</v>
      </c>
      <c r="I85" s="18" t="s">
        <v>22</v>
      </c>
      <c r="J85" s="19" t="s">
        <v>346</v>
      </c>
      <c r="K85" s="18" t="s">
        <v>347</v>
      </c>
      <c r="L85" s="18" t="s">
        <v>348</v>
      </c>
      <c r="M85" s="18" t="s">
        <v>349</v>
      </c>
      <c r="N85" s="19" t="s">
        <v>162</v>
      </c>
      <c r="O85" s="19" t="s">
        <v>350</v>
      </c>
      <c r="P85" s="18" t="s">
        <v>351</v>
      </c>
      <c r="Q85" s="19" t="s">
        <v>134</v>
      </c>
      <c r="R85" s="31" t="s">
        <v>25</v>
      </c>
      <c r="S85" s="158" t="s">
        <v>25</v>
      </c>
    </row>
    <row r="86" spans="1:19" ht="51" customHeight="1" x14ac:dyDescent="0.2">
      <c r="A86" s="14">
        <v>1</v>
      </c>
      <c r="B86" s="14">
        <v>1.1000000000000001</v>
      </c>
      <c r="C86" s="15" t="s">
        <v>333</v>
      </c>
      <c r="D86" s="16" t="s">
        <v>156</v>
      </c>
      <c r="E86" s="17" t="s">
        <v>344</v>
      </c>
      <c r="F86" s="18" t="s">
        <v>345</v>
      </c>
      <c r="G86" s="18" t="s">
        <v>20</v>
      </c>
      <c r="H86" s="19" t="s">
        <v>28</v>
      </c>
      <c r="I86" s="18" t="s">
        <v>22</v>
      </c>
      <c r="J86" s="19" t="s">
        <v>346</v>
      </c>
      <c r="K86" s="18" t="s">
        <v>347</v>
      </c>
      <c r="L86" s="18" t="s">
        <v>348</v>
      </c>
      <c r="M86" s="18" t="s">
        <v>349</v>
      </c>
      <c r="N86" s="19" t="s">
        <v>162</v>
      </c>
      <c r="O86" s="19" t="s">
        <v>352</v>
      </c>
      <c r="P86" s="18" t="s">
        <v>353</v>
      </c>
      <c r="Q86" s="19" t="s">
        <v>354</v>
      </c>
      <c r="R86" s="21" t="s">
        <v>25</v>
      </c>
      <c r="S86" s="158"/>
    </row>
    <row r="87" spans="1:19" ht="46.5" customHeight="1" x14ac:dyDescent="0.2">
      <c r="A87" s="14">
        <v>1</v>
      </c>
      <c r="B87" s="14">
        <v>1.1000000000000001</v>
      </c>
      <c r="C87" s="15" t="s">
        <v>333</v>
      </c>
      <c r="D87" s="16" t="s">
        <v>180</v>
      </c>
      <c r="E87" s="17" t="s">
        <v>344</v>
      </c>
      <c r="F87" s="18" t="s">
        <v>345</v>
      </c>
      <c r="G87" s="18" t="s">
        <v>20</v>
      </c>
      <c r="H87" s="19" t="s">
        <v>28</v>
      </c>
      <c r="I87" s="18" t="s">
        <v>32</v>
      </c>
      <c r="J87" s="19" t="s">
        <v>355</v>
      </c>
      <c r="K87" s="18" t="s">
        <v>356</v>
      </c>
      <c r="L87" s="18" t="s">
        <v>357</v>
      </c>
      <c r="M87" s="18" t="s">
        <v>358</v>
      </c>
      <c r="N87" s="19" t="s">
        <v>359</v>
      </c>
      <c r="O87" s="19" t="s">
        <v>360</v>
      </c>
      <c r="P87" s="18" t="s">
        <v>361</v>
      </c>
      <c r="Q87" s="19" t="s">
        <v>362</v>
      </c>
      <c r="R87" s="31">
        <v>25.6</v>
      </c>
      <c r="S87" s="148">
        <f>R87/R88</f>
        <v>2.9426234407544154</v>
      </c>
    </row>
    <row r="88" spans="1:19" ht="46.5" customHeight="1" x14ac:dyDescent="0.2">
      <c r="A88" s="14">
        <v>1</v>
      </c>
      <c r="B88" s="14">
        <v>1.1000000000000001</v>
      </c>
      <c r="C88" s="15" t="s">
        <v>333</v>
      </c>
      <c r="D88" s="16" t="s">
        <v>180</v>
      </c>
      <c r="E88" s="17" t="s">
        <v>165</v>
      </c>
      <c r="F88" s="18" t="s">
        <v>166</v>
      </c>
      <c r="G88" s="18" t="s">
        <v>20</v>
      </c>
      <c r="H88" s="19" t="s">
        <v>28</v>
      </c>
      <c r="I88" s="18" t="s">
        <v>32</v>
      </c>
      <c r="J88" s="19" t="s">
        <v>355</v>
      </c>
      <c r="K88" s="18" t="s">
        <v>356</v>
      </c>
      <c r="L88" s="18" t="s">
        <v>357</v>
      </c>
      <c r="M88" s="18" t="s">
        <v>358</v>
      </c>
      <c r="N88" s="19" t="s">
        <v>359</v>
      </c>
      <c r="O88" s="19" t="s">
        <v>167</v>
      </c>
      <c r="P88" s="18" t="s">
        <v>168</v>
      </c>
      <c r="Q88" s="19" t="s">
        <v>169</v>
      </c>
      <c r="R88" s="21">
        <f>(869972/100000)</f>
        <v>8.6997199999999992</v>
      </c>
      <c r="S88" s="149"/>
    </row>
    <row r="89" spans="1:19" ht="46.5" customHeight="1" x14ac:dyDescent="0.2">
      <c r="A89" s="14">
        <v>1</v>
      </c>
      <c r="B89" s="14">
        <v>1.3</v>
      </c>
      <c r="C89" s="15" t="s">
        <v>333</v>
      </c>
      <c r="D89" s="16" t="s">
        <v>180</v>
      </c>
      <c r="E89" s="17" t="s">
        <v>363</v>
      </c>
      <c r="F89" s="18" t="s">
        <v>363</v>
      </c>
      <c r="G89" s="18" t="s">
        <v>20</v>
      </c>
      <c r="H89" s="19" t="s">
        <v>28</v>
      </c>
      <c r="I89" s="18" t="s">
        <v>32</v>
      </c>
      <c r="J89" s="19" t="s">
        <v>23</v>
      </c>
      <c r="K89" s="18" t="s">
        <v>364</v>
      </c>
      <c r="L89" s="18" t="s">
        <v>365</v>
      </c>
      <c r="M89" s="18" t="s">
        <v>366</v>
      </c>
      <c r="N89" s="19" t="s">
        <v>359</v>
      </c>
      <c r="O89" s="19" t="s">
        <v>367</v>
      </c>
      <c r="P89" s="18" t="s">
        <v>368</v>
      </c>
      <c r="Q89" s="19" t="s">
        <v>362</v>
      </c>
      <c r="R89" s="58">
        <v>2530.3200000000002</v>
      </c>
      <c r="S89" s="148">
        <f>R89/R90</f>
        <v>290.85074002381691</v>
      </c>
    </row>
    <row r="90" spans="1:19" ht="46.5" customHeight="1" x14ac:dyDescent="0.2">
      <c r="A90" s="14">
        <v>1</v>
      </c>
      <c r="B90" s="14">
        <v>1.3</v>
      </c>
      <c r="C90" s="15" t="s">
        <v>333</v>
      </c>
      <c r="D90" s="16" t="s">
        <v>180</v>
      </c>
      <c r="E90" s="17" t="s">
        <v>165</v>
      </c>
      <c r="F90" s="18" t="s">
        <v>166</v>
      </c>
      <c r="G90" s="18" t="s">
        <v>20</v>
      </c>
      <c r="H90" s="19" t="s">
        <v>28</v>
      </c>
      <c r="I90" s="18" t="s">
        <v>32</v>
      </c>
      <c r="J90" s="19" t="s">
        <v>23</v>
      </c>
      <c r="K90" s="18" t="s">
        <v>364</v>
      </c>
      <c r="L90" s="18" t="s">
        <v>365</v>
      </c>
      <c r="M90" s="18" t="s">
        <v>366</v>
      </c>
      <c r="N90" s="19" t="s">
        <v>359</v>
      </c>
      <c r="O90" s="19" t="s">
        <v>167</v>
      </c>
      <c r="P90" s="18" t="s">
        <v>168</v>
      </c>
      <c r="Q90" s="19" t="s">
        <v>169</v>
      </c>
      <c r="R90" s="21">
        <f>(869972/100000)</f>
        <v>8.6997199999999992</v>
      </c>
      <c r="S90" s="149"/>
    </row>
    <row r="91" spans="1:19" ht="43.5" customHeight="1" x14ac:dyDescent="0.2">
      <c r="A91" s="14">
        <v>1</v>
      </c>
      <c r="B91" s="14">
        <v>1.1000000000000001</v>
      </c>
      <c r="C91" s="15" t="s">
        <v>333</v>
      </c>
      <c r="D91" s="16" t="s">
        <v>180</v>
      </c>
      <c r="E91" s="17" t="s">
        <v>344</v>
      </c>
      <c r="F91" s="18" t="s">
        <v>345</v>
      </c>
      <c r="G91" s="18" t="s">
        <v>20</v>
      </c>
      <c r="H91" s="19" t="s">
        <v>21</v>
      </c>
      <c r="I91" s="18" t="s">
        <v>32</v>
      </c>
      <c r="J91" s="19" t="s">
        <v>369</v>
      </c>
      <c r="K91" s="18" t="s">
        <v>370</v>
      </c>
      <c r="L91" s="18" t="s">
        <v>371</v>
      </c>
      <c r="M91" s="18" t="s">
        <v>372</v>
      </c>
      <c r="N91" s="19" t="s">
        <v>24</v>
      </c>
      <c r="O91" s="19" t="s">
        <v>373</v>
      </c>
      <c r="P91" s="18" t="s">
        <v>374</v>
      </c>
      <c r="Q91" s="46" t="s">
        <v>354</v>
      </c>
      <c r="R91" s="31" t="s">
        <v>25</v>
      </c>
      <c r="S91" s="139" t="s">
        <v>25</v>
      </c>
    </row>
    <row r="92" spans="1:19" ht="43.5" customHeight="1" x14ac:dyDescent="0.2">
      <c r="A92" s="14">
        <v>1</v>
      </c>
      <c r="B92" s="14">
        <v>1.1000000000000001</v>
      </c>
      <c r="C92" s="15" t="s">
        <v>333</v>
      </c>
      <c r="D92" s="16" t="s">
        <v>180</v>
      </c>
      <c r="E92" s="17" t="s">
        <v>344</v>
      </c>
      <c r="F92" s="18" t="s">
        <v>345</v>
      </c>
      <c r="G92" s="18" t="s">
        <v>20</v>
      </c>
      <c r="H92" s="19" t="s">
        <v>21</v>
      </c>
      <c r="I92" s="18" t="s">
        <v>32</v>
      </c>
      <c r="J92" s="19" t="s">
        <v>369</v>
      </c>
      <c r="K92" s="18" t="s">
        <v>370</v>
      </c>
      <c r="L92" s="18" t="s">
        <v>371</v>
      </c>
      <c r="M92" s="18" t="s">
        <v>372</v>
      </c>
      <c r="N92" s="19" t="s">
        <v>24</v>
      </c>
      <c r="O92" s="19" t="s">
        <v>352</v>
      </c>
      <c r="P92" s="18" t="s">
        <v>353</v>
      </c>
      <c r="Q92" s="46" t="s">
        <v>354</v>
      </c>
      <c r="R92" s="21" t="s">
        <v>25</v>
      </c>
      <c r="S92" s="146"/>
    </row>
    <row r="93" spans="1:19" ht="43.5" customHeight="1" x14ac:dyDescent="0.2">
      <c r="A93" s="14">
        <v>1</v>
      </c>
      <c r="B93" s="14">
        <v>1.1000000000000001</v>
      </c>
      <c r="C93" s="15" t="s">
        <v>333</v>
      </c>
      <c r="D93" s="16" t="s">
        <v>180</v>
      </c>
      <c r="E93" s="17" t="s">
        <v>344</v>
      </c>
      <c r="F93" s="18" t="s">
        <v>345</v>
      </c>
      <c r="G93" s="18" t="s">
        <v>20</v>
      </c>
      <c r="H93" s="19" t="s">
        <v>21</v>
      </c>
      <c r="I93" s="18" t="s">
        <v>32</v>
      </c>
      <c r="J93" s="19" t="s">
        <v>369</v>
      </c>
      <c r="K93" s="18" t="s">
        <v>370</v>
      </c>
      <c r="L93" s="18" t="s">
        <v>371</v>
      </c>
      <c r="M93" s="18" t="s">
        <v>372</v>
      </c>
      <c r="N93" s="19" t="s">
        <v>24</v>
      </c>
      <c r="O93" s="19" t="s">
        <v>375</v>
      </c>
      <c r="P93" s="18" t="s">
        <v>376</v>
      </c>
      <c r="Q93" s="19" t="s">
        <v>354</v>
      </c>
      <c r="R93" s="31" t="s">
        <v>25</v>
      </c>
      <c r="S93" s="140"/>
    </row>
    <row r="94" spans="1:19" ht="39" customHeight="1" x14ac:dyDescent="0.2">
      <c r="A94" s="14">
        <v>1</v>
      </c>
      <c r="B94" s="14">
        <v>1.3</v>
      </c>
      <c r="C94" s="15" t="s">
        <v>333</v>
      </c>
      <c r="D94" s="16" t="s">
        <v>156</v>
      </c>
      <c r="E94" s="17" t="s">
        <v>377</v>
      </c>
      <c r="F94" s="18" t="s">
        <v>166</v>
      </c>
      <c r="G94" s="18" t="s">
        <v>20</v>
      </c>
      <c r="H94" s="19" t="s">
        <v>21</v>
      </c>
      <c r="I94" s="18" t="s">
        <v>22</v>
      </c>
      <c r="J94" s="19" t="s">
        <v>378</v>
      </c>
      <c r="K94" s="18" t="s">
        <v>379</v>
      </c>
      <c r="L94" s="18" t="s">
        <v>380</v>
      </c>
      <c r="M94" s="59" t="s">
        <v>381</v>
      </c>
      <c r="N94" s="19" t="s">
        <v>382</v>
      </c>
      <c r="O94" s="19" t="s">
        <v>383</v>
      </c>
      <c r="P94" s="18" t="s">
        <v>384</v>
      </c>
      <c r="Q94" s="38" t="s">
        <v>385</v>
      </c>
      <c r="R94" s="26">
        <v>588350</v>
      </c>
      <c r="S94" s="139">
        <f>R94/R95</f>
        <v>0.67628613334682031</v>
      </c>
    </row>
    <row r="95" spans="1:19" ht="39" customHeight="1" x14ac:dyDescent="0.2">
      <c r="A95" s="14">
        <v>1</v>
      </c>
      <c r="B95" s="14">
        <v>1.3</v>
      </c>
      <c r="C95" s="15" t="s">
        <v>333</v>
      </c>
      <c r="D95" s="16" t="s">
        <v>156</v>
      </c>
      <c r="E95" s="17" t="s">
        <v>165</v>
      </c>
      <c r="F95" s="18" t="s">
        <v>166</v>
      </c>
      <c r="G95" s="18" t="s">
        <v>20</v>
      </c>
      <c r="H95" s="19" t="s">
        <v>21</v>
      </c>
      <c r="I95" s="18" t="s">
        <v>22</v>
      </c>
      <c r="J95" s="19" t="s">
        <v>378</v>
      </c>
      <c r="K95" s="18" t="s">
        <v>379</v>
      </c>
      <c r="L95" s="18" t="s">
        <v>380</v>
      </c>
      <c r="M95" s="59" t="s">
        <v>381</v>
      </c>
      <c r="N95" s="19" t="s">
        <v>382</v>
      </c>
      <c r="O95" s="19" t="s">
        <v>167</v>
      </c>
      <c r="P95" s="18" t="s">
        <v>168</v>
      </c>
      <c r="Q95" s="38" t="s">
        <v>169</v>
      </c>
      <c r="R95" s="60">
        <v>869972</v>
      </c>
      <c r="S95" s="140"/>
    </row>
    <row r="96" spans="1:19" ht="50.25" customHeight="1" x14ac:dyDescent="0.2">
      <c r="A96" s="14">
        <v>1</v>
      </c>
      <c r="B96" s="14">
        <v>1.3</v>
      </c>
      <c r="C96" s="15" t="s">
        <v>333</v>
      </c>
      <c r="D96" s="14" t="s">
        <v>156</v>
      </c>
      <c r="E96" s="17" t="s">
        <v>147</v>
      </c>
      <c r="F96" s="18" t="s">
        <v>170</v>
      </c>
      <c r="G96" s="18" t="s">
        <v>20</v>
      </c>
      <c r="H96" s="19" t="s">
        <v>21</v>
      </c>
      <c r="I96" s="18" t="s">
        <v>22</v>
      </c>
      <c r="J96" s="19" t="s">
        <v>386</v>
      </c>
      <c r="K96" s="18" t="s">
        <v>387</v>
      </c>
      <c r="L96" s="18" t="s">
        <v>388</v>
      </c>
      <c r="M96" s="18" t="s">
        <v>389</v>
      </c>
      <c r="N96" s="19" t="s">
        <v>390</v>
      </c>
      <c r="O96" s="19" t="s">
        <v>391</v>
      </c>
      <c r="P96" s="18" t="s">
        <v>392</v>
      </c>
      <c r="Q96" s="38" t="s">
        <v>393</v>
      </c>
      <c r="R96" s="26">
        <v>12281</v>
      </c>
      <c r="S96" s="139">
        <f>R96/R97</f>
        <v>2.0873629642219768E-2</v>
      </c>
    </row>
    <row r="97" spans="1:19" ht="47.25" customHeight="1" x14ac:dyDescent="0.2">
      <c r="A97" s="14">
        <v>1</v>
      </c>
      <c r="B97" s="14">
        <v>1.3</v>
      </c>
      <c r="C97" s="15" t="s">
        <v>333</v>
      </c>
      <c r="D97" s="14" t="s">
        <v>156</v>
      </c>
      <c r="E97" s="17" t="s">
        <v>147</v>
      </c>
      <c r="F97" s="18" t="s">
        <v>170</v>
      </c>
      <c r="G97" s="18" t="s">
        <v>20</v>
      </c>
      <c r="H97" s="19" t="s">
        <v>21</v>
      </c>
      <c r="I97" s="18" t="s">
        <v>22</v>
      </c>
      <c r="J97" s="19" t="s">
        <v>386</v>
      </c>
      <c r="K97" s="18" t="s">
        <v>387</v>
      </c>
      <c r="L97" s="18" t="s">
        <v>388</v>
      </c>
      <c r="M97" s="18" t="s">
        <v>389</v>
      </c>
      <c r="N97" s="19" t="s">
        <v>390</v>
      </c>
      <c r="O97" s="19" t="s">
        <v>383</v>
      </c>
      <c r="P97" s="18" t="s">
        <v>384</v>
      </c>
      <c r="Q97" s="38" t="s">
        <v>385</v>
      </c>
      <c r="R97" s="60">
        <v>588350</v>
      </c>
      <c r="S97" s="140"/>
    </row>
    <row r="98" spans="1:19" ht="44.25" customHeight="1" x14ac:dyDescent="0.2">
      <c r="A98" s="14">
        <v>1</v>
      </c>
      <c r="B98" s="14">
        <v>1.3</v>
      </c>
      <c r="C98" s="15" t="s">
        <v>333</v>
      </c>
      <c r="D98" s="14" t="s">
        <v>156</v>
      </c>
      <c r="E98" s="17" t="s">
        <v>147</v>
      </c>
      <c r="F98" s="18" t="s">
        <v>170</v>
      </c>
      <c r="G98" s="18" t="s">
        <v>31</v>
      </c>
      <c r="H98" s="19" t="s">
        <v>21</v>
      </c>
      <c r="I98" s="18" t="s">
        <v>22</v>
      </c>
      <c r="J98" s="19" t="s">
        <v>394</v>
      </c>
      <c r="K98" s="18" t="s">
        <v>395</v>
      </c>
      <c r="L98" s="18" t="s">
        <v>396</v>
      </c>
      <c r="M98" s="18" t="s">
        <v>397</v>
      </c>
      <c r="N98" s="19" t="s">
        <v>398</v>
      </c>
      <c r="O98" s="19" t="s">
        <v>399</v>
      </c>
      <c r="P98" s="18" t="s">
        <v>400</v>
      </c>
      <c r="Q98" s="14" t="s">
        <v>401</v>
      </c>
      <c r="R98" s="21">
        <v>324</v>
      </c>
      <c r="S98" s="148">
        <f>R98/R99</f>
        <v>3.7242577922048063</v>
      </c>
    </row>
    <row r="99" spans="1:19" ht="44.25" customHeight="1" x14ac:dyDescent="0.2">
      <c r="A99" s="14">
        <v>1</v>
      </c>
      <c r="B99" s="14">
        <v>1.3</v>
      </c>
      <c r="C99" s="15" t="s">
        <v>333</v>
      </c>
      <c r="D99" s="14" t="s">
        <v>156</v>
      </c>
      <c r="E99" s="17" t="s">
        <v>165</v>
      </c>
      <c r="F99" s="18" t="s">
        <v>166</v>
      </c>
      <c r="G99" s="18" t="s">
        <v>31</v>
      </c>
      <c r="H99" s="19" t="s">
        <v>21</v>
      </c>
      <c r="I99" s="18" t="s">
        <v>22</v>
      </c>
      <c r="J99" s="19" t="s">
        <v>394</v>
      </c>
      <c r="K99" s="18" t="s">
        <v>395</v>
      </c>
      <c r="L99" s="18" t="s">
        <v>396</v>
      </c>
      <c r="M99" s="18" t="s">
        <v>397</v>
      </c>
      <c r="N99" s="19" t="s">
        <v>398</v>
      </c>
      <c r="O99" s="19" t="s">
        <v>167</v>
      </c>
      <c r="P99" s="18" t="s">
        <v>168</v>
      </c>
      <c r="Q99" s="14" t="s">
        <v>169</v>
      </c>
      <c r="R99" s="31">
        <f>(869972/10000)</f>
        <v>86.997200000000007</v>
      </c>
      <c r="S99" s="149"/>
    </row>
    <row r="100" spans="1:19" ht="57" customHeight="1" x14ac:dyDescent="0.2">
      <c r="A100" s="14">
        <v>1</v>
      </c>
      <c r="B100" s="14">
        <v>1.3</v>
      </c>
      <c r="C100" s="15" t="s">
        <v>333</v>
      </c>
      <c r="D100" s="16" t="s">
        <v>156</v>
      </c>
      <c r="E100" s="17" t="s">
        <v>147</v>
      </c>
      <c r="F100" s="18" t="s">
        <v>147</v>
      </c>
      <c r="G100" s="18" t="s">
        <v>20</v>
      </c>
      <c r="H100" s="19" t="s">
        <v>21</v>
      </c>
      <c r="I100" s="18" t="s">
        <v>22</v>
      </c>
      <c r="J100" s="19" t="s">
        <v>402</v>
      </c>
      <c r="K100" s="18" t="s">
        <v>403</v>
      </c>
      <c r="L100" s="18" t="s">
        <v>404</v>
      </c>
      <c r="M100" s="18" t="s">
        <v>405</v>
      </c>
      <c r="N100" s="19" t="s">
        <v>24</v>
      </c>
      <c r="O100" s="19" t="s">
        <v>406</v>
      </c>
      <c r="P100" s="18" t="s">
        <v>407</v>
      </c>
      <c r="Q100" s="38" t="s">
        <v>401</v>
      </c>
      <c r="R100" s="21">
        <v>22</v>
      </c>
      <c r="S100" s="139">
        <f>R100/R101</f>
        <v>6.7901234567901231E-2</v>
      </c>
    </row>
    <row r="101" spans="1:19" ht="57" customHeight="1" x14ac:dyDescent="0.2">
      <c r="A101" s="14">
        <v>1</v>
      </c>
      <c r="B101" s="14">
        <v>1.3</v>
      </c>
      <c r="C101" s="15" t="s">
        <v>333</v>
      </c>
      <c r="D101" s="16" t="s">
        <v>156</v>
      </c>
      <c r="E101" s="17" t="s">
        <v>147</v>
      </c>
      <c r="F101" s="18" t="s">
        <v>147</v>
      </c>
      <c r="G101" s="18" t="s">
        <v>20</v>
      </c>
      <c r="H101" s="19" t="s">
        <v>21</v>
      </c>
      <c r="I101" s="18" t="s">
        <v>22</v>
      </c>
      <c r="J101" s="19" t="s">
        <v>402</v>
      </c>
      <c r="K101" s="18" t="s">
        <v>403</v>
      </c>
      <c r="L101" s="18" t="s">
        <v>408</v>
      </c>
      <c r="M101" s="18" t="s">
        <v>405</v>
      </c>
      <c r="N101" s="19" t="s">
        <v>24</v>
      </c>
      <c r="O101" s="19" t="s">
        <v>399</v>
      </c>
      <c r="P101" s="18" t="s">
        <v>400</v>
      </c>
      <c r="Q101" s="38" t="s">
        <v>401</v>
      </c>
      <c r="R101" s="31">
        <v>324</v>
      </c>
      <c r="S101" s="140"/>
    </row>
    <row r="102" spans="1:19" ht="50.25" customHeight="1" x14ac:dyDescent="0.2">
      <c r="A102" s="14">
        <v>1</v>
      </c>
      <c r="B102" s="14">
        <v>1.3</v>
      </c>
      <c r="C102" s="15" t="s">
        <v>333</v>
      </c>
      <c r="D102" s="16" t="s">
        <v>156</v>
      </c>
      <c r="E102" s="17" t="s">
        <v>147</v>
      </c>
      <c r="F102" s="18"/>
      <c r="G102" s="18" t="s">
        <v>20</v>
      </c>
      <c r="H102" s="19" t="s">
        <v>21</v>
      </c>
      <c r="I102" s="18" t="s">
        <v>22</v>
      </c>
      <c r="J102" s="19" t="s">
        <v>409</v>
      </c>
      <c r="K102" s="18" t="s">
        <v>410</v>
      </c>
      <c r="L102" s="18" t="s">
        <v>411</v>
      </c>
      <c r="M102" s="18" t="s">
        <v>412</v>
      </c>
      <c r="N102" s="19" t="s">
        <v>24</v>
      </c>
      <c r="O102" s="19" t="s">
        <v>413</v>
      </c>
      <c r="P102" s="18" t="s">
        <v>414</v>
      </c>
      <c r="Q102" s="38" t="s">
        <v>401</v>
      </c>
      <c r="R102" s="21">
        <v>93</v>
      </c>
      <c r="S102" s="139">
        <f>R102/R103</f>
        <v>0.28703703703703703</v>
      </c>
    </row>
    <row r="103" spans="1:19" ht="45.75" customHeight="1" x14ac:dyDescent="0.2">
      <c r="A103" s="14">
        <v>1</v>
      </c>
      <c r="B103" s="14">
        <v>1.3</v>
      </c>
      <c r="C103" s="15" t="s">
        <v>333</v>
      </c>
      <c r="D103" s="16" t="s">
        <v>156</v>
      </c>
      <c r="E103" s="17" t="s">
        <v>147</v>
      </c>
      <c r="F103" s="18"/>
      <c r="G103" s="18" t="s">
        <v>20</v>
      </c>
      <c r="H103" s="19" t="s">
        <v>21</v>
      </c>
      <c r="I103" s="18" t="s">
        <v>22</v>
      </c>
      <c r="J103" s="19" t="s">
        <v>409</v>
      </c>
      <c r="K103" s="18" t="s">
        <v>410</v>
      </c>
      <c r="L103" s="18" t="s">
        <v>411</v>
      </c>
      <c r="M103" s="18" t="s">
        <v>412</v>
      </c>
      <c r="N103" s="19" t="s">
        <v>24</v>
      </c>
      <c r="O103" s="19" t="s">
        <v>399</v>
      </c>
      <c r="P103" s="18" t="s">
        <v>400</v>
      </c>
      <c r="Q103" s="38" t="s">
        <v>401</v>
      </c>
      <c r="R103" s="31">
        <v>324</v>
      </c>
      <c r="S103" s="140"/>
    </row>
    <row r="104" spans="1:19" ht="48.75" customHeight="1" x14ac:dyDescent="0.2">
      <c r="A104" s="14">
        <v>1</v>
      </c>
      <c r="B104" s="14">
        <v>1.1000000000000001</v>
      </c>
      <c r="C104" s="15" t="s">
        <v>333</v>
      </c>
      <c r="D104" s="16" t="s">
        <v>156</v>
      </c>
      <c r="E104" s="17" t="s">
        <v>344</v>
      </c>
      <c r="F104" s="18" t="s">
        <v>345</v>
      </c>
      <c r="G104" s="18" t="s">
        <v>20</v>
      </c>
      <c r="H104" s="19" t="s">
        <v>335</v>
      </c>
      <c r="I104" s="18" t="s">
        <v>32</v>
      </c>
      <c r="J104" s="19" t="s">
        <v>415</v>
      </c>
      <c r="K104" s="18" t="s">
        <v>416</v>
      </c>
      <c r="L104" s="18" t="s">
        <v>417</v>
      </c>
      <c r="M104" s="18" t="s">
        <v>418</v>
      </c>
      <c r="N104" s="19" t="s">
        <v>24</v>
      </c>
      <c r="O104" s="19" t="s">
        <v>340</v>
      </c>
      <c r="P104" s="18" t="s">
        <v>341</v>
      </c>
      <c r="Q104" s="19" t="s">
        <v>134</v>
      </c>
      <c r="R104" s="57">
        <v>18827012.140000001</v>
      </c>
      <c r="S104" s="139" t="s">
        <v>25</v>
      </c>
    </row>
    <row r="105" spans="1:19" ht="51" customHeight="1" x14ac:dyDescent="0.2">
      <c r="A105" s="14">
        <v>1</v>
      </c>
      <c r="B105" s="14">
        <v>1.1000000000000001</v>
      </c>
      <c r="C105" s="15" t="s">
        <v>333</v>
      </c>
      <c r="D105" s="16" t="s">
        <v>156</v>
      </c>
      <c r="E105" s="17" t="s">
        <v>344</v>
      </c>
      <c r="F105" s="18" t="s">
        <v>345</v>
      </c>
      <c r="G105" s="18" t="s">
        <v>20</v>
      </c>
      <c r="H105" s="19" t="s">
        <v>335</v>
      </c>
      <c r="I105" s="18" t="s">
        <v>32</v>
      </c>
      <c r="J105" s="19" t="s">
        <v>415</v>
      </c>
      <c r="K105" s="18" t="s">
        <v>416</v>
      </c>
      <c r="L105" s="18" t="s">
        <v>417</v>
      </c>
      <c r="M105" s="18" t="s">
        <v>418</v>
      </c>
      <c r="N105" s="19" t="s">
        <v>24</v>
      </c>
      <c r="O105" s="19" t="s">
        <v>419</v>
      </c>
      <c r="P105" s="18" t="s">
        <v>420</v>
      </c>
      <c r="Q105" s="14" t="s">
        <v>134</v>
      </c>
      <c r="R105" s="31" t="s">
        <v>25</v>
      </c>
      <c r="S105" s="140"/>
    </row>
    <row r="106" spans="1:19" ht="43.5" customHeight="1" x14ac:dyDescent="0.2">
      <c r="A106" s="14">
        <v>1</v>
      </c>
      <c r="B106" s="14">
        <v>1.3</v>
      </c>
      <c r="C106" s="15" t="s">
        <v>333</v>
      </c>
      <c r="D106" s="14" t="s">
        <v>156</v>
      </c>
      <c r="E106" s="17" t="s">
        <v>147</v>
      </c>
      <c r="F106" s="18"/>
      <c r="G106" s="18" t="s">
        <v>31</v>
      </c>
      <c r="H106" s="19" t="s">
        <v>21</v>
      </c>
      <c r="I106" s="18" t="s">
        <v>22</v>
      </c>
      <c r="J106" s="19" t="s">
        <v>421</v>
      </c>
      <c r="K106" s="18" t="s">
        <v>422</v>
      </c>
      <c r="L106" s="18" t="s">
        <v>423</v>
      </c>
      <c r="M106" s="18" t="s">
        <v>424</v>
      </c>
      <c r="N106" s="19" t="s">
        <v>425</v>
      </c>
      <c r="O106" s="19" t="s">
        <v>426</v>
      </c>
      <c r="P106" s="18" t="s">
        <v>427</v>
      </c>
      <c r="Q106" s="61" t="s">
        <v>428</v>
      </c>
      <c r="R106" s="21">
        <v>5</v>
      </c>
      <c r="S106" s="177">
        <f>R106/R107</f>
        <v>0.57473114077234677</v>
      </c>
    </row>
    <row r="107" spans="1:19" ht="43.5" customHeight="1" x14ac:dyDescent="0.2">
      <c r="A107" s="14">
        <v>1</v>
      </c>
      <c r="B107" s="14">
        <v>1.3</v>
      </c>
      <c r="C107" s="15" t="s">
        <v>333</v>
      </c>
      <c r="D107" s="14" t="s">
        <v>156</v>
      </c>
      <c r="E107" s="17" t="s">
        <v>165</v>
      </c>
      <c r="F107" s="18" t="s">
        <v>166</v>
      </c>
      <c r="G107" s="18" t="s">
        <v>31</v>
      </c>
      <c r="H107" s="19" t="s">
        <v>21</v>
      </c>
      <c r="I107" s="18" t="s">
        <v>22</v>
      </c>
      <c r="J107" s="19" t="s">
        <v>421</v>
      </c>
      <c r="K107" s="18" t="s">
        <v>422</v>
      </c>
      <c r="L107" s="18" t="s">
        <v>423</v>
      </c>
      <c r="M107" s="18" t="s">
        <v>424</v>
      </c>
      <c r="N107" s="19" t="s">
        <v>425</v>
      </c>
      <c r="O107" s="19" t="s">
        <v>167</v>
      </c>
      <c r="P107" s="18" t="s">
        <v>168</v>
      </c>
      <c r="Q107" s="61" t="s">
        <v>169</v>
      </c>
      <c r="R107" s="31">
        <f>(869972/100000)</f>
        <v>8.6997199999999992</v>
      </c>
      <c r="S107" s="178"/>
    </row>
    <row r="108" spans="1:19" ht="51.75" customHeight="1" x14ac:dyDescent="0.2">
      <c r="A108" s="14">
        <v>3</v>
      </c>
      <c r="B108" s="14">
        <v>1.3</v>
      </c>
      <c r="C108" s="15" t="s">
        <v>429</v>
      </c>
      <c r="D108" s="16" t="s">
        <v>156</v>
      </c>
      <c r="E108" s="17" t="s">
        <v>147</v>
      </c>
      <c r="F108" s="18" t="s">
        <v>170</v>
      </c>
      <c r="G108" s="23" t="s">
        <v>20</v>
      </c>
      <c r="H108" s="24" t="s">
        <v>28</v>
      </c>
      <c r="I108" s="23" t="s">
        <v>22</v>
      </c>
      <c r="J108" s="24" t="s">
        <v>430</v>
      </c>
      <c r="K108" s="23" t="s">
        <v>431</v>
      </c>
      <c r="L108" s="23" t="s">
        <v>432</v>
      </c>
      <c r="M108" s="23" t="s">
        <v>433</v>
      </c>
      <c r="N108" s="24" t="s">
        <v>162</v>
      </c>
      <c r="O108" s="19" t="s">
        <v>434</v>
      </c>
      <c r="P108" s="18" t="s">
        <v>435</v>
      </c>
      <c r="Q108" s="20" t="s">
        <v>134</v>
      </c>
      <c r="R108" s="26">
        <v>62600</v>
      </c>
      <c r="S108" s="161">
        <f>R108/R109</f>
        <v>5690.909090909091</v>
      </c>
    </row>
    <row r="109" spans="1:19" ht="51.75" customHeight="1" x14ac:dyDescent="0.2">
      <c r="A109" s="14">
        <v>3</v>
      </c>
      <c r="B109" s="14">
        <v>1.3</v>
      </c>
      <c r="C109" s="15" t="s">
        <v>429</v>
      </c>
      <c r="D109" s="16" t="s">
        <v>156</v>
      </c>
      <c r="E109" s="17" t="s">
        <v>147</v>
      </c>
      <c r="F109" s="18" t="s">
        <v>170</v>
      </c>
      <c r="G109" s="23" t="s">
        <v>20</v>
      </c>
      <c r="H109" s="24" t="s">
        <v>28</v>
      </c>
      <c r="I109" s="18" t="s">
        <v>22</v>
      </c>
      <c r="J109" s="24" t="s">
        <v>430</v>
      </c>
      <c r="K109" s="18" t="s">
        <v>431</v>
      </c>
      <c r="L109" s="23" t="s">
        <v>432</v>
      </c>
      <c r="M109" s="23" t="s">
        <v>433</v>
      </c>
      <c r="N109" s="19" t="s">
        <v>162</v>
      </c>
      <c r="O109" s="24" t="s">
        <v>436</v>
      </c>
      <c r="P109" s="23" t="s">
        <v>437</v>
      </c>
      <c r="Q109" s="20" t="s">
        <v>401</v>
      </c>
      <c r="R109" s="31">
        <v>11</v>
      </c>
      <c r="S109" s="163"/>
    </row>
    <row r="110" spans="1:19" ht="51.75" customHeight="1" x14ac:dyDescent="0.2">
      <c r="A110" s="14">
        <v>3</v>
      </c>
      <c r="B110" s="14">
        <v>3.2</v>
      </c>
      <c r="C110" s="15" t="s">
        <v>438</v>
      </c>
      <c r="D110" s="16" t="s">
        <v>18</v>
      </c>
      <c r="E110" s="17" t="s">
        <v>439</v>
      </c>
      <c r="F110" s="18" t="s">
        <v>440</v>
      </c>
      <c r="G110" s="18" t="s">
        <v>20</v>
      </c>
      <c r="H110" s="19" t="s">
        <v>28</v>
      </c>
      <c r="I110" s="18" t="s">
        <v>32</v>
      </c>
      <c r="J110" s="19" t="s">
        <v>441</v>
      </c>
      <c r="K110" s="18" t="s">
        <v>442</v>
      </c>
      <c r="L110" s="18" t="s">
        <v>443</v>
      </c>
      <c r="M110" s="18" t="s">
        <v>444</v>
      </c>
      <c r="N110" s="19" t="s">
        <v>24</v>
      </c>
      <c r="O110" s="19" t="s">
        <v>445</v>
      </c>
      <c r="P110" s="18" t="s">
        <v>446</v>
      </c>
      <c r="Q110" s="19" t="s">
        <v>134</v>
      </c>
      <c r="R110" s="57">
        <v>11685688.199999999</v>
      </c>
      <c r="S110" s="139">
        <f>R110/R111</f>
        <v>8.1524680805683553E-3</v>
      </c>
    </row>
    <row r="111" spans="1:19" ht="47.25" customHeight="1" x14ac:dyDescent="0.2">
      <c r="A111" s="14">
        <v>3</v>
      </c>
      <c r="B111" s="14">
        <v>3.2</v>
      </c>
      <c r="C111" s="15" t="s">
        <v>438</v>
      </c>
      <c r="D111" s="16" t="s">
        <v>18</v>
      </c>
      <c r="E111" s="17" t="s">
        <v>439</v>
      </c>
      <c r="F111" s="18" t="s">
        <v>440</v>
      </c>
      <c r="G111" s="18" t="s">
        <v>20</v>
      </c>
      <c r="H111" s="19" t="s">
        <v>28</v>
      </c>
      <c r="I111" s="18" t="s">
        <v>32</v>
      </c>
      <c r="J111" s="19" t="s">
        <v>441</v>
      </c>
      <c r="K111" s="18" t="s">
        <v>442</v>
      </c>
      <c r="L111" s="18" t="s">
        <v>443</v>
      </c>
      <c r="M111" s="18" t="s">
        <v>444</v>
      </c>
      <c r="N111" s="19" t="s">
        <v>24</v>
      </c>
      <c r="O111" s="19" t="s">
        <v>447</v>
      </c>
      <c r="P111" s="18" t="s">
        <v>448</v>
      </c>
      <c r="Q111" s="14" t="s">
        <v>134</v>
      </c>
      <c r="R111" s="56">
        <v>1433392695.8699999</v>
      </c>
      <c r="S111" s="140"/>
    </row>
    <row r="112" spans="1:19" ht="51" customHeight="1" x14ac:dyDescent="0.2">
      <c r="A112" s="14">
        <v>3</v>
      </c>
      <c r="B112" s="14">
        <v>3.1</v>
      </c>
      <c r="C112" s="15" t="s">
        <v>438</v>
      </c>
      <c r="D112" s="16" t="s">
        <v>156</v>
      </c>
      <c r="E112" s="17" t="s">
        <v>439</v>
      </c>
      <c r="F112" s="18" t="s">
        <v>449</v>
      </c>
      <c r="G112" s="18" t="s">
        <v>20</v>
      </c>
      <c r="H112" s="19" t="s">
        <v>28</v>
      </c>
      <c r="I112" s="18" t="s">
        <v>22</v>
      </c>
      <c r="J112" s="19" t="s">
        <v>450</v>
      </c>
      <c r="K112" s="18" t="s">
        <v>451</v>
      </c>
      <c r="L112" s="18" t="s">
        <v>452</v>
      </c>
      <c r="M112" s="18" t="s">
        <v>453</v>
      </c>
      <c r="N112" s="19" t="s">
        <v>24</v>
      </c>
      <c r="O112" s="19" t="s">
        <v>454</v>
      </c>
      <c r="P112" s="18" t="s">
        <v>455</v>
      </c>
      <c r="Q112" s="19" t="s">
        <v>134</v>
      </c>
      <c r="R112" s="57">
        <v>60562029.060000002</v>
      </c>
      <c r="S112" s="158">
        <f>R112/R113</f>
        <v>0.43643532079038871</v>
      </c>
    </row>
    <row r="113" spans="1:19" ht="60" customHeight="1" x14ac:dyDescent="0.2">
      <c r="A113" s="14">
        <v>3</v>
      </c>
      <c r="B113" s="62">
        <v>3.1</v>
      </c>
      <c r="C113" s="15" t="s">
        <v>438</v>
      </c>
      <c r="D113" s="16" t="s">
        <v>156</v>
      </c>
      <c r="E113" s="17" t="s">
        <v>439</v>
      </c>
      <c r="F113" s="18" t="s">
        <v>449</v>
      </c>
      <c r="G113" s="18" t="s">
        <v>20</v>
      </c>
      <c r="H113" s="19" t="s">
        <v>28</v>
      </c>
      <c r="I113" s="18" t="s">
        <v>22</v>
      </c>
      <c r="J113" s="19" t="s">
        <v>450</v>
      </c>
      <c r="K113" s="18" t="s">
        <v>451</v>
      </c>
      <c r="L113" s="18" t="s">
        <v>452</v>
      </c>
      <c r="M113" s="18" t="s">
        <v>453</v>
      </c>
      <c r="N113" s="19" t="s">
        <v>24</v>
      </c>
      <c r="O113" s="19" t="s">
        <v>456</v>
      </c>
      <c r="P113" s="18" t="s">
        <v>457</v>
      </c>
      <c r="Q113" s="19" t="s">
        <v>134</v>
      </c>
      <c r="R113" s="57">
        <v>138765187.36000001</v>
      </c>
      <c r="S113" s="158"/>
    </row>
    <row r="114" spans="1:19" ht="54.75" customHeight="1" x14ac:dyDescent="0.2">
      <c r="A114" s="14">
        <v>3</v>
      </c>
      <c r="B114" s="62">
        <v>3.1</v>
      </c>
      <c r="C114" s="15" t="s">
        <v>438</v>
      </c>
      <c r="D114" s="16" t="s">
        <v>156</v>
      </c>
      <c r="E114" s="17" t="s">
        <v>439</v>
      </c>
      <c r="F114" s="63" t="s">
        <v>449</v>
      </c>
      <c r="G114" s="18" t="s">
        <v>20</v>
      </c>
      <c r="H114" s="19" t="s">
        <v>28</v>
      </c>
      <c r="I114" s="18" t="s">
        <v>22</v>
      </c>
      <c r="J114" s="64" t="s">
        <v>458</v>
      </c>
      <c r="K114" s="63" t="s">
        <v>459</v>
      </c>
      <c r="L114" s="63" t="s">
        <v>460</v>
      </c>
      <c r="M114" s="63" t="s">
        <v>461</v>
      </c>
      <c r="N114" s="64" t="s">
        <v>24</v>
      </c>
      <c r="O114" s="19" t="s">
        <v>462</v>
      </c>
      <c r="P114" s="18" t="s">
        <v>463</v>
      </c>
      <c r="Q114" s="14" t="s">
        <v>134</v>
      </c>
      <c r="R114" s="57">
        <v>12386073.16</v>
      </c>
      <c r="S114" s="158">
        <f>R114/R115</f>
        <v>5.0897123181918802E-2</v>
      </c>
    </row>
    <row r="115" spans="1:19" ht="54.75" customHeight="1" x14ac:dyDescent="0.2">
      <c r="A115" s="14">
        <v>3</v>
      </c>
      <c r="B115" s="62">
        <v>3.1</v>
      </c>
      <c r="C115" s="15" t="s">
        <v>438</v>
      </c>
      <c r="D115" s="16" t="s">
        <v>156</v>
      </c>
      <c r="E115" s="17" t="s">
        <v>439</v>
      </c>
      <c r="F115" s="63" t="s">
        <v>449</v>
      </c>
      <c r="G115" s="18" t="s">
        <v>20</v>
      </c>
      <c r="H115" s="19" t="s">
        <v>28</v>
      </c>
      <c r="I115" s="18" t="s">
        <v>22</v>
      </c>
      <c r="J115" s="64" t="s">
        <v>458</v>
      </c>
      <c r="K115" s="63" t="s">
        <v>459</v>
      </c>
      <c r="L115" s="18" t="s">
        <v>460</v>
      </c>
      <c r="M115" s="18" t="s">
        <v>461</v>
      </c>
      <c r="N115" s="19" t="s">
        <v>24</v>
      </c>
      <c r="O115" s="19" t="s">
        <v>464</v>
      </c>
      <c r="P115" s="18" t="s">
        <v>465</v>
      </c>
      <c r="Q115" s="19" t="s">
        <v>134</v>
      </c>
      <c r="R115" s="57">
        <v>243355073.63999999</v>
      </c>
      <c r="S115" s="158"/>
    </row>
    <row r="116" spans="1:19" ht="47.25" customHeight="1" x14ac:dyDescent="0.2">
      <c r="A116" s="14">
        <v>3</v>
      </c>
      <c r="B116" s="62">
        <v>3.2</v>
      </c>
      <c r="C116" s="15" t="s">
        <v>438</v>
      </c>
      <c r="D116" s="14" t="s">
        <v>156</v>
      </c>
      <c r="E116" s="17" t="s">
        <v>439</v>
      </c>
      <c r="F116" s="18" t="s">
        <v>466</v>
      </c>
      <c r="G116" s="18" t="s">
        <v>20</v>
      </c>
      <c r="H116" s="19" t="s">
        <v>28</v>
      </c>
      <c r="I116" s="18" t="s">
        <v>32</v>
      </c>
      <c r="J116" s="19" t="s">
        <v>467</v>
      </c>
      <c r="K116" s="18" t="s">
        <v>468</v>
      </c>
      <c r="L116" s="18" t="s">
        <v>469</v>
      </c>
      <c r="M116" s="18" t="s">
        <v>470</v>
      </c>
      <c r="N116" s="19" t="s">
        <v>24</v>
      </c>
      <c r="O116" s="19" t="s">
        <v>471</v>
      </c>
      <c r="P116" s="18" t="s">
        <v>472</v>
      </c>
      <c r="Q116" s="14" t="s">
        <v>134</v>
      </c>
      <c r="R116" s="57">
        <v>2211707022.2199998</v>
      </c>
      <c r="S116" s="175">
        <f>R116/R117</f>
        <v>1.5429875069075896</v>
      </c>
    </row>
    <row r="117" spans="1:19" ht="54.75" customHeight="1" x14ac:dyDescent="0.2">
      <c r="A117" s="14">
        <v>3</v>
      </c>
      <c r="B117" s="62">
        <v>3.2</v>
      </c>
      <c r="C117" s="15" t="s">
        <v>438</v>
      </c>
      <c r="D117" s="14" t="s">
        <v>156</v>
      </c>
      <c r="E117" s="17" t="s">
        <v>439</v>
      </c>
      <c r="F117" s="18" t="s">
        <v>466</v>
      </c>
      <c r="G117" s="18" t="s">
        <v>20</v>
      </c>
      <c r="H117" s="19" t="s">
        <v>28</v>
      </c>
      <c r="I117" s="18" t="s">
        <v>32</v>
      </c>
      <c r="J117" s="19" t="s">
        <v>467</v>
      </c>
      <c r="K117" s="18" t="s">
        <v>468</v>
      </c>
      <c r="L117" s="18" t="s">
        <v>469</v>
      </c>
      <c r="M117" s="18" t="s">
        <v>470</v>
      </c>
      <c r="N117" s="19" t="s">
        <v>24</v>
      </c>
      <c r="O117" s="19" t="s">
        <v>447</v>
      </c>
      <c r="P117" s="18" t="s">
        <v>473</v>
      </c>
      <c r="Q117" s="14" t="s">
        <v>134</v>
      </c>
      <c r="R117" s="57">
        <v>1433392695.8699999</v>
      </c>
      <c r="S117" s="175"/>
    </row>
    <row r="118" spans="1:19" ht="48" customHeight="1" x14ac:dyDescent="0.2">
      <c r="A118" s="14">
        <v>3</v>
      </c>
      <c r="B118" s="62">
        <v>3.2</v>
      </c>
      <c r="C118" s="15" t="s">
        <v>438</v>
      </c>
      <c r="D118" s="14" t="s">
        <v>29</v>
      </c>
      <c r="E118" s="17" t="s">
        <v>439</v>
      </c>
      <c r="F118" s="18" t="s">
        <v>474</v>
      </c>
      <c r="G118" s="18" t="s">
        <v>20</v>
      </c>
      <c r="H118" s="19" t="s">
        <v>28</v>
      </c>
      <c r="I118" s="18" t="s">
        <v>22</v>
      </c>
      <c r="J118" s="19" t="s">
        <v>475</v>
      </c>
      <c r="K118" s="18" t="s">
        <v>476</v>
      </c>
      <c r="L118" s="18" t="s">
        <v>477</v>
      </c>
      <c r="M118" s="18" t="s">
        <v>478</v>
      </c>
      <c r="N118" s="19" t="s">
        <v>24</v>
      </c>
      <c r="O118" s="19" t="s">
        <v>479</v>
      </c>
      <c r="P118" s="18" t="s">
        <v>480</v>
      </c>
      <c r="Q118" s="14" t="s">
        <v>134</v>
      </c>
      <c r="R118" s="42">
        <v>1253177110.8599999</v>
      </c>
      <c r="S118" s="147">
        <f>R118/R119</f>
        <v>1.0020652516976385</v>
      </c>
    </row>
    <row r="119" spans="1:19" ht="48.75" customHeight="1" x14ac:dyDescent="0.2">
      <c r="A119" s="14">
        <v>3</v>
      </c>
      <c r="B119" s="62">
        <v>3.2</v>
      </c>
      <c r="C119" s="15" t="s">
        <v>438</v>
      </c>
      <c r="D119" s="14" t="s">
        <v>29</v>
      </c>
      <c r="E119" s="17" t="s">
        <v>439</v>
      </c>
      <c r="F119" s="18" t="s">
        <v>474</v>
      </c>
      <c r="G119" s="18" t="s">
        <v>20</v>
      </c>
      <c r="H119" s="19" t="s">
        <v>28</v>
      </c>
      <c r="I119" s="18" t="s">
        <v>22</v>
      </c>
      <c r="J119" s="19" t="s">
        <v>475</v>
      </c>
      <c r="K119" s="18" t="s">
        <v>476</v>
      </c>
      <c r="L119" s="18" t="s">
        <v>477</v>
      </c>
      <c r="M119" s="18" t="s">
        <v>478</v>
      </c>
      <c r="N119" s="19" t="s">
        <v>24</v>
      </c>
      <c r="O119" s="19" t="s">
        <v>481</v>
      </c>
      <c r="P119" s="18" t="s">
        <v>482</v>
      </c>
      <c r="Q119" s="19" t="s">
        <v>134</v>
      </c>
      <c r="R119" s="42">
        <v>1250594318.8199999</v>
      </c>
      <c r="S119" s="145"/>
    </row>
    <row r="120" spans="1:19" ht="46.5" customHeight="1" x14ac:dyDescent="0.2">
      <c r="A120" s="14">
        <v>3</v>
      </c>
      <c r="B120" s="62">
        <v>3.2</v>
      </c>
      <c r="C120" s="15" t="s">
        <v>429</v>
      </c>
      <c r="D120" s="14" t="s">
        <v>18</v>
      </c>
      <c r="E120" s="17" t="s">
        <v>439</v>
      </c>
      <c r="F120" s="18" t="s">
        <v>483</v>
      </c>
      <c r="G120" s="18" t="s">
        <v>20</v>
      </c>
      <c r="H120" s="19" t="s">
        <v>28</v>
      </c>
      <c r="I120" s="18" t="s">
        <v>22</v>
      </c>
      <c r="J120" s="19" t="s">
        <v>484</v>
      </c>
      <c r="K120" s="18" t="s">
        <v>485</v>
      </c>
      <c r="L120" s="18" t="s">
        <v>486</v>
      </c>
      <c r="M120" s="18" t="s">
        <v>487</v>
      </c>
      <c r="N120" s="19" t="s">
        <v>162</v>
      </c>
      <c r="O120" s="19" t="s">
        <v>488</v>
      </c>
      <c r="P120" s="18" t="s">
        <v>489</v>
      </c>
      <c r="Q120" s="38" t="s">
        <v>134</v>
      </c>
      <c r="R120" s="42">
        <v>5982782.9699999997</v>
      </c>
      <c r="S120" s="161">
        <f>R120/R121</f>
        <v>130060.49934782609</v>
      </c>
    </row>
    <row r="121" spans="1:19" ht="44.25" customHeight="1" x14ac:dyDescent="0.2">
      <c r="A121" s="14">
        <v>3</v>
      </c>
      <c r="B121" s="62">
        <v>3.2</v>
      </c>
      <c r="C121" s="15" t="s">
        <v>429</v>
      </c>
      <c r="D121" s="14" t="s">
        <v>18</v>
      </c>
      <c r="E121" s="17" t="s">
        <v>490</v>
      </c>
      <c r="F121" s="23" t="s">
        <v>491</v>
      </c>
      <c r="G121" s="23" t="s">
        <v>20</v>
      </c>
      <c r="H121" s="24" t="s">
        <v>28</v>
      </c>
      <c r="I121" s="18" t="s">
        <v>22</v>
      </c>
      <c r="J121" s="24" t="s">
        <v>484</v>
      </c>
      <c r="K121" s="23" t="s">
        <v>485</v>
      </c>
      <c r="L121" s="18" t="s">
        <v>486</v>
      </c>
      <c r="M121" s="18" t="s">
        <v>487</v>
      </c>
      <c r="N121" s="24" t="s">
        <v>162</v>
      </c>
      <c r="O121" s="19" t="s">
        <v>492</v>
      </c>
      <c r="P121" s="18" t="s">
        <v>493</v>
      </c>
      <c r="Q121" s="19" t="s">
        <v>494</v>
      </c>
      <c r="R121" s="21">
        <v>46</v>
      </c>
      <c r="S121" s="163"/>
    </row>
    <row r="122" spans="1:19" ht="47.25" customHeight="1" x14ac:dyDescent="0.2">
      <c r="A122" s="14">
        <v>3</v>
      </c>
      <c r="B122" s="62">
        <v>3.2</v>
      </c>
      <c r="C122" s="15" t="s">
        <v>429</v>
      </c>
      <c r="D122" s="14" t="s">
        <v>156</v>
      </c>
      <c r="E122" s="17" t="s">
        <v>439</v>
      </c>
      <c r="F122" s="23" t="s">
        <v>495</v>
      </c>
      <c r="G122" s="18" t="s">
        <v>20</v>
      </c>
      <c r="H122" s="19" t="s">
        <v>28</v>
      </c>
      <c r="I122" s="18" t="s">
        <v>32</v>
      </c>
      <c r="J122" s="24" t="s">
        <v>496</v>
      </c>
      <c r="K122" s="23" t="s">
        <v>497</v>
      </c>
      <c r="L122" s="23" t="s">
        <v>498</v>
      </c>
      <c r="M122" s="23" t="s">
        <v>499</v>
      </c>
      <c r="N122" s="24" t="s">
        <v>162</v>
      </c>
      <c r="O122" s="19" t="s">
        <v>500</v>
      </c>
      <c r="P122" s="18" t="s">
        <v>501</v>
      </c>
      <c r="Q122" s="14" t="s">
        <v>134</v>
      </c>
      <c r="R122" s="57">
        <v>8554604.6300000008</v>
      </c>
      <c r="S122" s="166">
        <f>R122/R123</f>
        <v>7046.626548599671</v>
      </c>
    </row>
    <row r="123" spans="1:19" ht="47.25" customHeight="1" x14ac:dyDescent="0.2">
      <c r="A123" s="14">
        <v>3</v>
      </c>
      <c r="B123" s="62">
        <v>3.2</v>
      </c>
      <c r="C123" s="15" t="s">
        <v>429</v>
      </c>
      <c r="D123" s="14" t="s">
        <v>156</v>
      </c>
      <c r="E123" s="17" t="s">
        <v>439</v>
      </c>
      <c r="F123" s="23" t="s">
        <v>495</v>
      </c>
      <c r="G123" s="18" t="s">
        <v>20</v>
      </c>
      <c r="H123" s="19" t="s">
        <v>28</v>
      </c>
      <c r="I123" s="18" t="s">
        <v>32</v>
      </c>
      <c r="J123" s="24" t="s">
        <v>496</v>
      </c>
      <c r="K123" s="23" t="s">
        <v>497</v>
      </c>
      <c r="L123" s="23" t="s">
        <v>498</v>
      </c>
      <c r="M123" s="23" t="s">
        <v>499</v>
      </c>
      <c r="N123" s="24" t="s">
        <v>162</v>
      </c>
      <c r="O123" s="19" t="s">
        <v>502</v>
      </c>
      <c r="P123" s="18" t="s">
        <v>503</v>
      </c>
      <c r="Q123" s="14" t="s">
        <v>385</v>
      </c>
      <c r="R123" s="26">
        <v>1214</v>
      </c>
      <c r="S123" s="166"/>
    </row>
    <row r="124" spans="1:19" ht="49.5" customHeight="1" x14ac:dyDescent="0.2">
      <c r="A124" s="14">
        <v>3</v>
      </c>
      <c r="B124" s="62">
        <v>3.2</v>
      </c>
      <c r="C124" s="15" t="s">
        <v>429</v>
      </c>
      <c r="D124" s="14" t="s">
        <v>156</v>
      </c>
      <c r="E124" s="17" t="s">
        <v>439</v>
      </c>
      <c r="F124" s="23" t="s">
        <v>495</v>
      </c>
      <c r="G124" s="18" t="s">
        <v>20</v>
      </c>
      <c r="H124" s="19" t="s">
        <v>28</v>
      </c>
      <c r="I124" s="18" t="s">
        <v>22</v>
      </c>
      <c r="J124" s="24" t="s">
        <v>504</v>
      </c>
      <c r="K124" s="18" t="s">
        <v>505</v>
      </c>
      <c r="L124" s="23" t="s">
        <v>506</v>
      </c>
      <c r="M124" s="23" t="s">
        <v>507</v>
      </c>
      <c r="N124" s="24" t="s">
        <v>508</v>
      </c>
      <c r="O124" s="19" t="s">
        <v>509</v>
      </c>
      <c r="P124" s="18" t="s">
        <v>510</v>
      </c>
      <c r="Q124" s="14" t="s">
        <v>511</v>
      </c>
      <c r="R124" s="65">
        <v>1823653.84</v>
      </c>
      <c r="S124" s="170">
        <f>R124/R125</f>
        <v>2.0962213036741413</v>
      </c>
    </row>
    <row r="125" spans="1:19" ht="48.75" customHeight="1" x14ac:dyDescent="0.2">
      <c r="A125" s="14">
        <v>3</v>
      </c>
      <c r="B125" s="62">
        <v>3.2</v>
      </c>
      <c r="C125" s="15" t="s">
        <v>429</v>
      </c>
      <c r="D125" s="14" t="s">
        <v>156</v>
      </c>
      <c r="E125" s="17" t="s">
        <v>165</v>
      </c>
      <c r="F125" s="18" t="s">
        <v>166</v>
      </c>
      <c r="G125" s="18" t="s">
        <v>20</v>
      </c>
      <c r="H125" s="19" t="s">
        <v>28</v>
      </c>
      <c r="I125" s="18" t="s">
        <v>22</v>
      </c>
      <c r="J125" s="24" t="s">
        <v>504</v>
      </c>
      <c r="K125" s="18" t="s">
        <v>505</v>
      </c>
      <c r="L125" s="23" t="s">
        <v>506</v>
      </c>
      <c r="M125" s="23" t="s">
        <v>507</v>
      </c>
      <c r="N125" s="24" t="s">
        <v>508</v>
      </c>
      <c r="O125" s="19" t="s">
        <v>167</v>
      </c>
      <c r="P125" s="18" t="s">
        <v>168</v>
      </c>
      <c r="Q125" s="14" t="s">
        <v>169</v>
      </c>
      <c r="R125" s="26">
        <v>869972</v>
      </c>
      <c r="S125" s="170"/>
    </row>
    <row r="126" spans="1:19" ht="96.75" customHeight="1" x14ac:dyDescent="0.2">
      <c r="A126" s="14">
        <v>3</v>
      </c>
      <c r="B126" s="62">
        <v>3.2</v>
      </c>
      <c r="C126" s="15" t="s">
        <v>429</v>
      </c>
      <c r="D126" s="14" t="s">
        <v>156</v>
      </c>
      <c r="E126" s="17" t="s">
        <v>147</v>
      </c>
      <c r="F126" s="23"/>
      <c r="G126" s="18" t="s">
        <v>20</v>
      </c>
      <c r="H126" s="24" t="s">
        <v>512</v>
      </c>
      <c r="I126" s="18" t="s">
        <v>32</v>
      </c>
      <c r="J126" s="24" t="s">
        <v>513</v>
      </c>
      <c r="K126" s="18" t="s">
        <v>514</v>
      </c>
      <c r="L126" s="23" t="s">
        <v>515</v>
      </c>
      <c r="M126" s="23" t="s">
        <v>516</v>
      </c>
      <c r="N126" s="24" t="s">
        <v>80</v>
      </c>
      <c r="O126" s="19" t="s">
        <v>517</v>
      </c>
      <c r="P126" s="18" t="s">
        <v>518</v>
      </c>
      <c r="Q126" s="14" t="s">
        <v>83</v>
      </c>
      <c r="R126" s="26">
        <v>8694</v>
      </c>
      <c r="S126" s="176">
        <f>R126/R127</f>
        <v>7.1614497528830316</v>
      </c>
    </row>
    <row r="127" spans="1:19" ht="64.5" customHeight="1" x14ac:dyDescent="0.2">
      <c r="A127" s="14">
        <v>3</v>
      </c>
      <c r="B127" s="62">
        <v>3.2</v>
      </c>
      <c r="C127" s="15" t="s">
        <v>429</v>
      </c>
      <c r="D127" s="14" t="s">
        <v>156</v>
      </c>
      <c r="E127" s="17" t="s">
        <v>147</v>
      </c>
      <c r="F127" s="23"/>
      <c r="G127" s="18" t="s">
        <v>20</v>
      </c>
      <c r="H127" s="24" t="s">
        <v>512</v>
      </c>
      <c r="I127" s="18" t="s">
        <v>32</v>
      </c>
      <c r="J127" s="24" t="s">
        <v>513</v>
      </c>
      <c r="K127" s="18" t="s">
        <v>514</v>
      </c>
      <c r="L127" s="23" t="s">
        <v>515</v>
      </c>
      <c r="M127" s="23" t="s">
        <v>516</v>
      </c>
      <c r="N127" s="24" t="s">
        <v>80</v>
      </c>
      <c r="O127" s="19" t="s">
        <v>502</v>
      </c>
      <c r="P127" s="18" t="s">
        <v>503</v>
      </c>
      <c r="Q127" s="14" t="s">
        <v>385</v>
      </c>
      <c r="R127" s="26">
        <v>1214</v>
      </c>
      <c r="S127" s="176"/>
    </row>
    <row r="128" spans="1:19" ht="44.25" customHeight="1" x14ac:dyDescent="0.2">
      <c r="A128" s="14">
        <v>3</v>
      </c>
      <c r="B128" s="66">
        <v>3.1</v>
      </c>
      <c r="C128" s="15" t="s">
        <v>519</v>
      </c>
      <c r="D128" s="67" t="s">
        <v>156</v>
      </c>
      <c r="E128" s="17" t="s">
        <v>107</v>
      </c>
      <c r="F128" s="23" t="s">
        <v>157</v>
      </c>
      <c r="G128" s="23" t="s">
        <v>20</v>
      </c>
      <c r="H128" s="24" t="s">
        <v>21</v>
      </c>
      <c r="I128" s="18" t="s">
        <v>32</v>
      </c>
      <c r="J128" s="24" t="s">
        <v>520</v>
      </c>
      <c r="K128" s="23" t="s">
        <v>521</v>
      </c>
      <c r="L128" s="23" t="s">
        <v>522</v>
      </c>
      <c r="M128" s="23" t="s">
        <v>523</v>
      </c>
      <c r="N128" s="24" t="s">
        <v>24</v>
      </c>
      <c r="O128" s="19" t="s">
        <v>524</v>
      </c>
      <c r="P128" s="18" t="s">
        <v>525</v>
      </c>
      <c r="Q128" s="14" t="s">
        <v>134</v>
      </c>
      <c r="R128" s="57">
        <v>115437189.23</v>
      </c>
      <c r="S128" s="158">
        <f>R128/R129</f>
        <v>2.370769695578601E-2</v>
      </c>
    </row>
    <row r="129" spans="1:21" ht="45" customHeight="1" x14ac:dyDescent="0.2">
      <c r="A129" s="14">
        <v>3</v>
      </c>
      <c r="B129" s="66">
        <v>3.1</v>
      </c>
      <c r="C129" s="15" t="s">
        <v>519</v>
      </c>
      <c r="D129" s="67" t="s">
        <v>156</v>
      </c>
      <c r="E129" s="17" t="s">
        <v>439</v>
      </c>
      <c r="F129" s="23" t="s">
        <v>526</v>
      </c>
      <c r="G129" s="23" t="s">
        <v>20</v>
      </c>
      <c r="H129" s="24" t="s">
        <v>21</v>
      </c>
      <c r="I129" s="18" t="s">
        <v>32</v>
      </c>
      <c r="J129" s="24" t="s">
        <v>520</v>
      </c>
      <c r="K129" s="23" t="s">
        <v>521</v>
      </c>
      <c r="L129" s="23" t="s">
        <v>522</v>
      </c>
      <c r="M129" s="23" t="s">
        <v>523</v>
      </c>
      <c r="N129" s="24" t="s">
        <v>24</v>
      </c>
      <c r="O129" s="19" t="s">
        <v>527</v>
      </c>
      <c r="P129" s="18" t="s">
        <v>528</v>
      </c>
      <c r="Q129" s="14" t="s">
        <v>134</v>
      </c>
      <c r="R129" s="57">
        <v>4869186131.6300001</v>
      </c>
      <c r="S129" s="158"/>
    </row>
    <row r="130" spans="1:21" ht="41.25" customHeight="1" x14ac:dyDescent="0.2">
      <c r="A130" s="14">
        <v>3</v>
      </c>
      <c r="B130" s="66">
        <v>3.1</v>
      </c>
      <c r="C130" s="15" t="s">
        <v>519</v>
      </c>
      <c r="D130" s="67" t="s">
        <v>156</v>
      </c>
      <c r="E130" s="17" t="s">
        <v>439</v>
      </c>
      <c r="F130" s="23" t="s">
        <v>526</v>
      </c>
      <c r="G130" s="23" t="s">
        <v>31</v>
      </c>
      <c r="H130" s="24" t="s">
        <v>21</v>
      </c>
      <c r="I130" s="18" t="s">
        <v>32</v>
      </c>
      <c r="J130" s="24" t="s">
        <v>529</v>
      </c>
      <c r="K130" s="23" t="s">
        <v>530</v>
      </c>
      <c r="L130" s="23" t="s">
        <v>531</v>
      </c>
      <c r="M130" s="23" t="s">
        <v>532</v>
      </c>
      <c r="N130" s="24" t="s">
        <v>24</v>
      </c>
      <c r="O130" s="19" t="s">
        <v>447</v>
      </c>
      <c r="P130" s="18" t="s">
        <v>448</v>
      </c>
      <c r="Q130" s="14" t="s">
        <v>134</v>
      </c>
      <c r="R130" s="57">
        <v>1433392695.8699999</v>
      </c>
      <c r="S130" s="158">
        <f>R130/R131</f>
        <v>0.29438034552812625</v>
      </c>
    </row>
    <row r="131" spans="1:21" ht="41.25" customHeight="1" x14ac:dyDescent="0.2">
      <c r="A131" s="14">
        <v>3</v>
      </c>
      <c r="B131" s="66">
        <v>3.1</v>
      </c>
      <c r="C131" s="15" t="s">
        <v>519</v>
      </c>
      <c r="D131" s="67" t="s">
        <v>156</v>
      </c>
      <c r="E131" s="17" t="s">
        <v>439</v>
      </c>
      <c r="F131" s="23" t="s">
        <v>526</v>
      </c>
      <c r="G131" s="23" t="s">
        <v>31</v>
      </c>
      <c r="H131" s="24" t="s">
        <v>21</v>
      </c>
      <c r="I131" s="18" t="s">
        <v>32</v>
      </c>
      <c r="J131" s="24" t="s">
        <v>529</v>
      </c>
      <c r="K131" s="23" t="s">
        <v>530</v>
      </c>
      <c r="L131" s="23" t="s">
        <v>531</v>
      </c>
      <c r="M131" s="23" t="s">
        <v>532</v>
      </c>
      <c r="N131" s="24" t="s">
        <v>24</v>
      </c>
      <c r="O131" s="19" t="s">
        <v>527</v>
      </c>
      <c r="P131" s="18" t="s">
        <v>528</v>
      </c>
      <c r="Q131" s="14" t="s">
        <v>134</v>
      </c>
      <c r="R131" s="57">
        <v>4869186131.6300001</v>
      </c>
      <c r="S131" s="158"/>
    </row>
    <row r="132" spans="1:21" ht="46.5" customHeight="1" x14ac:dyDescent="0.2">
      <c r="A132" s="14">
        <v>3</v>
      </c>
      <c r="B132" s="66">
        <v>3.1</v>
      </c>
      <c r="C132" s="15" t="s">
        <v>519</v>
      </c>
      <c r="D132" s="14" t="s">
        <v>156</v>
      </c>
      <c r="E132" s="17" t="s">
        <v>439</v>
      </c>
      <c r="F132" s="23" t="s">
        <v>533</v>
      </c>
      <c r="G132" s="23" t="s">
        <v>31</v>
      </c>
      <c r="H132" s="24" t="s">
        <v>21</v>
      </c>
      <c r="I132" s="18" t="s">
        <v>32</v>
      </c>
      <c r="J132" s="24" t="s">
        <v>534</v>
      </c>
      <c r="K132" s="23" t="s">
        <v>535</v>
      </c>
      <c r="L132" s="23" t="s">
        <v>536</v>
      </c>
      <c r="M132" s="23" t="s">
        <v>537</v>
      </c>
      <c r="N132" s="24" t="s">
        <v>24</v>
      </c>
      <c r="O132" s="19" t="s">
        <v>538</v>
      </c>
      <c r="P132" s="18" t="s">
        <v>539</v>
      </c>
      <c r="Q132" s="19" t="s">
        <v>540</v>
      </c>
      <c r="R132" s="26">
        <v>150295</v>
      </c>
      <c r="S132" s="158">
        <f>R132/R133</f>
        <v>0.54154896082557435</v>
      </c>
    </row>
    <row r="133" spans="1:21" ht="52.5" customHeight="1" x14ac:dyDescent="0.2">
      <c r="A133" s="14">
        <v>3</v>
      </c>
      <c r="B133" s="66">
        <v>3.1</v>
      </c>
      <c r="C133" s="15" t="s">
        <v>519</v>
      </c>
      <c r="D133" s="14" t="s">
        <v>156</v>
      </c>
      <c r="E133" s="17" t="s">
        <v>439</v>
      </c>
      <c r="F133" s="23" t="s">
        <v>533</v>
      </c>
      <c r="G133" s="23" t="s">
        <v>31</v>
      </c>
      <c r="H133" s="24" t="s">
        <v>21</v>
      </c>
      <c r="I133" s="18" t="s">
        <v>32</v>
      </c>
      <c r="J133" s="24" t="s">
        <v>534</v>
      </c>
      <c r="K133" s="23" t="s">
        <v>535</v>
      </c>
      <c r="L133" s="23" t="s">
        <v>536</v>
      </c>
      <c r="M133" s="23" t="s">
        <v>537</v>
      </c>
      <c r="N133" s="24" t="s">
        <v>24</v>
      </c>
      <c r="O133" s="19" t="s">
        <v>541</v>
      </c>
      <c r="P133" s="18" t="s">
        <v>542</v>
      </c>
      <c r="Q133" s="19" t="s">
        <v>540</v>
      </c>
      <c r="R133" s="26">
        <v>277528</v>
      </c>
      <c r="S133" s="158"/>
    </row>
    <row r="134" spans="1:21" ht="41.25" customHeight="1" x14ac:dyDescent="0.2">
      <c r="A134" s="14">
        <v>3</v>
      </c>
      <c r="B134" s="66">
        <v>3.1</v>
      </c>
      <c r="C134" s="15" t="s">
        <v>519</v>
      </c>
      <c r="D134" s="14" t="s">
        <v>156</v>
      </c>
      <c r="E134" s="17" t="s">
        <v>439</v>
      </c>
      <c r="F134" s="23" t="s">
        <v>526</v>
      </c>
      <c r="G134" s="23" t="s">
        <v>20</v>
      </c>
      <c r="H134" s="24" t="s">
        <v>28</v>
      </c>
      <c r="I134" s="18" t="s">
        <v>32</v>
      </c>
      <c r="J134" s="24" t="s">
        <v>543</v>
      </c>
      <c r="K134" s="18" t="s">
        <v>544</v>
      </c>
      <c r="L134" s="23" t="s">
        <v>545</v>
      </c>
      <c r="M134" s="23" t="s">
        <v>546</v>
      </c>
      <c r="N134" s="24" t="s">
        <v>162</v>
      </c>
      <c r="O134" s="19" t="s">
        <v>447</v>
      </c>
      <c r="P134" s="18" t="s">
        <v>448</v>
      </c>
      <c r="Q134" s="19" t="s">
        <v>134</v>
      </c>
      <c r="R134" s="57">
        <v>1433392695.8699999</v>
      </c>
      <c r="S134" s="166">
        <f>R134/R135</f>
        <v>1647.6308385442289</v>
      </c>
    </row>
    <row r="135" spans="1:21" ht="41.25" customHeight="1" x14ac:dyDescent="0.2">
      <c r="A135" s="14">
        <v>3</v>
      </c>
      <c r="B135" s="66">
        <v>3.1</v>
      </c>
      <c r="C135" s="15" t="s">
        <v>519</v>
      </c>
      <c r="D135" s="14" t="s">
        <v>156</v>
      </c>
      <c r="E135" s="17" t="s">
        <v>165</v>
      </c>
      <c r="F135" s="18" t="s">
        <v>166</v>
      </c>
      <c r="G135" s="23" t="s">
        <v>20</v>
      </c>
      <c r="H135" s="24" t="s">
        <v>28</v>
      </c>
      <c r="I135" s="18" t="s">
        <v>32</v>
      </c>
      <c r="J135" s="24" t="s">
        <v>543</v>
      </c>
      <c r="K135" s="18" t="s">
        <v>544</v>
      </c>
      <c r="L135" s="23" t="s">
        <v>545</v>
      </c>
      <c r="M135" s="23" t="s">
        <v>546</v>
      </c>
      <c r="N135" s="24" t="s">
        <v>162</v>
      </c>
      <c r="O135" s="19" t="s">
        <v>167</v>
      </c>
      <c r="P135" s="18" t="s">
        <v>168</v>
      </c>
      <c r="Q135" s="19" t="s">
        <v>169</v>
      </c>
      <c r="R135" s="26">
        <v>869972</v>
      </c>
      <c r="S135" s="166"/>
    </row>
    <row r="136" spans="1:21" ht="49.5" customHeight="1" x14ac:dyDescent="0.2">
      <c r="A136" s="14">
        <v>3</v>
      </c>
      <c r="B136" s="66">
        <v>3.1</v>
      </c>
      <c r="C136" s="15" t="s">
        <v>519</v>
      </c>
      <c r="D136" s="14" t="s">
        <v>180</v>
      </c>
      <c r="E136" s="17" t="s">
        <v>107</v>
      </c>
      <c r="F136" s="23" t="s">
        <v>334</v>
      </c>
      <c r="G136" s="23" t="s">
        <v>31</v>
      </c>
      <c r="H136" s="24" t="s">
        <v>21</v>
      </c>
      <c r="I136" s="18" t="s">
        <v>32</v>
      </c>
      <c r="J136" s="24" t="s">
        <v>547</v>
      </c>
      <c r="K136" s="23" t="s">
        <v>548</v>
      </c>
      <c r="L136" s="23" t="s">
        <v>549</v>
      </c>
      <c r="M136" s="23" t="s">
        <v>550</v>
      </c>
      <c r="N136" s="24" t="s">
        <v>551</v>
      </c>
      <c r="O136" s="19" t="s">
        <v>552</v>
      </c>
      <c r="P136" s="18" t="s">
        <v>553</v>
      </c>
      <c r="Q136" s="19" t="s">
        <v>134</v>
      </c>
      <c r="R136" s="42">
        <v>315187244.99000001</v>
      </c>
      <c r="S136" s="174">
        <f>R136/R137</f>
        <v>0.21988897103922847</v>
      </c>
    </row>
    <row r="137" spans="1:21" ht="49.5" customHeight="1" x14ac:dyDescent="0.2">
      <c r="A137" s="14">
        <v>3</v>
      </c>
      <c r="B137" s="66">
        <v>3.1</v>
      </c>
      <c r="C137" s="15" t="s">
        <v>519</v>
      </c>
      <c r="D137" s="14" t="s">
        <v>180</v>
      </c>
      <c r="E137" s="17" t="s">
        <v>439</v>
      </c>
      <c r="F137" s="23" t="s">
        <v>526</v>
      </c>
      <c r="G137" s="23" t="s">
        <v>31</v>
      </c>
      <c r="H137" s="24" t="s">
        <v>21</v>
      </c>
      <c r="I137" s="18" t="s">
        <v>32</v>
      </c>
      <c r="J137" s="24" t="s">
        <v>547</v>
      </c>
      <c r="K137" s="23" t="s">
        <v>548</v>
      </c>
      <c r="L137" s="23" t="s">
        <v>549</v>
      </c>
      <c r="M137" s="23" t="s">
        <v>550</v>
      </c>
      <c r="N137" s="24" t="s">
        <v>551</v>
      </c>
      <c r="O137" s="19" t="s">
        <v>447</v>
      </c>
      <c r="P137" s="18" t="s">
        <v>448</v>
      </c>
      <c r="Q137" s="19" t="s">
        <v>134</v>
      </c>
      <c r="R137" s="57">
        <v>1433392695.8699999</v>
      </c>
      <c r="S137" s="174"/>
    </row>
    <row r="138" spans="1:21" ht="45" x14ac:dyDescent="0.2">
      <c r="A138" s="14">
        <v>3</v>
      </c>
      <c r="B138" s="14">
        <v>3.3</v>
      </c>
      <c r="C138" s="15" t="s">
        <v>554</v>
      </c>
      <c r="D138" s="14" t="s">
        <v>156</v>
      </c>
      <c r="E138" s="17" t="s">
        <v>165</v>
      </c>
      <c r="F138" s="23" t="s">
        <v>334</v>
      </c>
      <c r="G138" s="23" t="s">
        <v>20</v>
      </c>
      <c r="H138" s="24" t="s">
        <v>335</v>
      </c>
      <c r="I138" s="18" t="s">
        <v>22</v>
      </c>
      <c r="J138" s="24" t="s">
        <v>555</v>
      </c>
      <c r="K138" s="23" t="s">
        <v>556</v>
      </c>
      <c r="L138" s="23" t="s">
        <v>557</v>
      </c>
      <c r="M138" s="23" t="s">
        <v>558</v>
      </c>
      <c r="N138" s="24" t="s">
        <v>24</v>
      </c>
      <c r="O138" s="19" t="s">
        <v>559</v>
      </c>
      <c r="P138" s="18" t="s">
        <v>560</v>
      </c>
      <c r="Q138" s="14" t="s">
        <v>134</v>
      </c>
      <c r="R138" s="57">
        <v>32485536.199999999</v>
      </c>
      <c r="S138" s="158">
        <f>R138/R139</f>
        <v>1.1802944555663258E-2</v>
      </c>
    </row>
    <row r="139" spans="1:21" ht="45" x14ac:dyDescent="0.2">
      <c r="A139" s="14">
        <v>3</v>
      </c>
      <c r="B139" s="14">
        <v>3.3</v>
      </c>
      <c r="C139" s="15" t="s">
        <v>554</v>
      </c>
      <c r="D139" s="14" t="s">
        <v>156</v>
      </c>
      <c r="E139" s="17" t="s">
        <v>165</v>
      </c>
      <c r="F139" s="23" t="s">
        <v>334</v>
      </c>
      <c r="G139" s="23" t="s">
        <v>20</v>
      </c>
      <c r="H139" s="24" t="s">
        <v>335</v>
      </c>
      <c r="I139" s="18" t="s">
        <v>22</v>
      </c>
      <c r="J139" s="24" t="s">
        <v>555</v>
      </c>
      <c r="K139" s="23" t="s">
        <v>556</v>
      </c>
      <c r="L139" s="23" t="s">
        <v>557</v>
      </c>
      <c r="M139" s="23" t="s">
        <v>558</v>
      </c>
      <c r="N139" s="24" t="s">
        <v>24</v>
      </c>
      <c r="O139" s="19" t="s">
        <v>561</v>
      </c>
      <c r="P139" s="18" t="s">
        <v>562</v>
      </c>
      <c r="Q139" s="14" t="s">
        <v>134</v>
      </c>
      <c r="R139" s="57">
        <v>2752324731.0700002</v>
      </c>
      <c r="S139" s="158"/>
    </row>
    <row r="140" spans="1:21" ht="54" customHeight="1" x14ac:dyDescent="0.2">
      <c r="A140" s="14">
        <v>3</v>
      </c>
      <c r="B140" s="14">
        <v>3.3</v>
      </c>
      <c r="C140" s="15" t="s">
        <v>554</v>
      </c>
      <c r="D140" s="14" t="s">
        <v>29</v>
      </c>
      <c r="E140" s="17" t="s">
        <v>107</v>
      </c>
      <c r="F140" s="34" t="s">
        <v>135</v>
      </c>
      <c r="G140" s="23" t="s">
        <v>31</v>
      </c>
      <c r="H140" s="24" t="s">
        <v>335</v>
      </c>
      <c r="I140" s="18" t="s">
        <v>32</v>
      </c>
      <c r="J140" s="24" t="s">
        <v>23</v>
      </c>
      <c r="K140" s="23" t="s">
        <v>563</v>
      </c>
      <c r="L140" s="23" t="s">
        <v>564</v>
      </c>
      <c r="M140" s="23" t="s">
        <v>565</v>
      </c>
      <c r="N140" s="24" t="s">
        <v>24</v>
      </c>
      <c r="O140" s="19" t="s">
        <v>566</v>
      </c>
      <c r="P140" s="18" t="s">
        <v>567</v>
      </c>
      <c r="Q140" s="14" t="s">
        <v>134</v>
      </c>
      <c r="R140" s="68">
        <v>1.2E-2</v>
      </c>
      <c r="S140" s="139">
        <f>((R140-R141)/R140)</f>
        <v>-0.41666666666666674</v>
      </c>
    </row>
    <row r="141" spans="1:21" ht="54" customHeight="1" x14ac:dyDescent="0.2">
      <c r="A141" s="14">
        <v>3</v>
      </c>
      <c r="B141" s="14">
        <v>3.3</v>
      </c>
      <c r="C141" s="15" t="s">
        <v>554</v>
      </c>
      <c r="D141" s="14" t="s">
        <v>29</v>
      </c>
      <c r="E141" s="17" t="s">
        <v>107</v>
      </c>
      <c r="F141" s="34" t="s">
        <v>135</v>
      </c>
      <c r="G141" s="23" t="s">
        <v>31</v>
      </c>
      <c r="H141" s="24" t="s">
        <v>335</v>
      </c>
      <c r="I141" s="18" t="s">
        <v>32</v>
      </c>
      <c r="J141" s="24" t="s">
        <v>23</v>
      </c>
      <c r="K141" s="23" t="s">
        <v>563</v>
      </c>
      <c r="L141" s="23" t="s">
        <v>564</v>
      </c>
      <c r="M141" s="23" t="s">
        <v>565</v>
      </c>
      <c r="N141" s="24" t="s">
        <v>24</v>
      </c>
      <c r="O141" s="19" t="s">
        <v>568</v>
      </c>
      <c r="P141" s="18" t="s">
        <v>569</v>
      </c>
      <c r="Q141" s="14" t="s">
        <v>134</v>
      </c>
      <c r="R141" s="69">
        <v>1.7000000000000001E-2</v>
      </c>
      <c r="S141" s="140"/>
    </row>
    <row r="142" spans="1:21" ht="54" customHeight="1" x14ac:dyDescent="0.2">
      <c r="A142" s="14">
        <v>3</v>
      </c>
      <c r="B142" s="14">
        <v>3.1</v>
      </c>
      <c r="C142" s="15" t="s">
        <v>554</v>
      </c>
      <c r="D142" s="14" t="s">
        <v>156</v>
      </c>
      <c r="E142" s="17" t="s">
        <v>107</v>
      </c>
      <c r="F142" s="23" t="s">
        <v>334</v>
      </c>
      <c r="G142" s="23" t="s">
        <v>20</v>
      </c>
      <c r="H142" s="24" t="s">
        <v>21</v>
      </c>
      <c r="I142" s="18" t="s">
        <v>32</v>
      </c>
      <c r="J142" s="24" t="s">
        <v>23</v>
      </c>
      <c r="K142" s="23" t="s">
        <v>570</v>
      </c>
      <c r="L142" s="23" t="s">
        <v>571</v>
      </c>
      <c r="M142" s="23" t="s">
        <v>572</v>
      </c>
      <c r="N142" s="24" t="s">
        <v>24</v>
      </c>
      <c r="O142" s="19" t="s">
        <v>573</v>
      </c>
      <c r="P142" s="18" t="s">
        <v>574</v>
      </c>
      <c r="Q142" s="19" t="s">
        <v>134</v>
      </c>
      <c r="R142" s="42">
        <v>55251468.75</v>
      </c>
      <c r="S142" s="139">
        <f>((R142+R143)/(R144+R145))</f>
        <v>1.4501227205384371E-2</v>
      </c>
    </row>
    <row r="143" spans="1:21" ht="57" customHeight="1" x14ac:dyDescent="0.2">
      <c r="A143" s="14">
        <v>3</v>
      </c>
      <c r="B143" s="14">
        <v>3.1</v>
      </c>
      <c r="C143" s="15" t="s">
        <v>554</v>
      </c>
      <c r="D143" s="14" t="s">
        <v>156</v>
      </c>
      <c r="E143" s="17" t="s">
        <v>107</v>
      </c>
      <c r="F143" s="23" t="s">
        <v>334</v>
      </c>
      <c r="G143" s="23" t="s">
        <v>20</v>
      </c>
      <c r="H143" s="24" t="s">
        <v>21</v>
      </c>
      <c r="I143" s="18" t="s">
        <v>32</v>
      </c>
      <c r="J143" s="24" t="s">
        <v>23</v>
      </c>
      <c r="K143" s="23" t="s">
        <v>570</v>
      </c>
      <c r="L143" s="23" t="s">
        <v>571</v>
      </c>
      <c r="M143" s="23" t="s">
        <v>572</v>
      </c>
      <c r="N143" s="24" t="s">
        <v>24</v>
      </c>
      <c r="O143" s="19" t="s">
        <v>575</v>
      </c>
      <c r="P143" s="18" t="s">
        <v>576</v>
      </c>
      <c r="Q143" s="19" t="s">
        <v>134</v>
      </c>
      <c r="R143" s="42">
        <v>2556000</v>
      </c>
      <c r="S143" s="146"/>
      <c r="T143" s="70"/>
    </row>
    <row r="144" spans="1:21" ht="51" customHeight="1" x14ac:dyDescent="0.2">
      <c r="A144" s="14">
        <v>3</v>
      </c>
      <c r="B144" s="14">
        <v>3.1</v>
      </c>
      <c r="C144" s="15" t="s">
        <v>554</v>
      </c>
      <c r="D144" s="14" t="s">
        <v>156</v>
      </c>
      <c r="E144" s="17" t="s">
        <v>107</v>
      </c>
      <c r="F144" s="23" t="s">
        <v>334</v>
      </c>
      <c r="G144" s="23" t="s">
        <v>20</v>
      </c>
      <c r="H144" s="24" t="s">
        <v>21</v>
      </c>
      <c r="I144" s="18" t="s">
        <v>32</v>
      </c>
      <c r="J144" s="24" t="s">
        <v>23</v>
      </c>
      <c r="K144" s="23" t="s">
        <v>570</v>
      </c>
      <c r="L144" s="23" t="s">
        <v>571</v>
      </c>
      <c r="M144" s="23" t="s">
        <v>572</v>
      </c>
      <c r="N144" s="24" t="s">
        <v>24</v>
      </c>
      <c r="O144" s="19" t="s">
        <v>577</v>
      </c>
      <c r="P144" s="18" t="s">
        <v>578</v>
      </c>
      <c r="Q144" s="19" t="s">
        <v>134</v>
      </c>
      <c r="R144" s="42">
        <v>3098891807.8800001</v>
      </c>
      <c r="S144" s="146"/>
      <c r="T144" s="70"/>
      <c r="U144" s="71"/>
    </row>
    <row r="145" spans="1:19" ht="53.25" customHeight="1" x14ac:dyDescent="0.2">
      <c r="A145" s="14">
        <v>3</v>
      </c>
      <c r="B145" s="14">
        <v>3.1</v>
      </c>
      <c r="C145" s="15" t="s">
        <v>554</v>
      </c>
      <c r="D145" s="14" t="s">
        <v>156</v>
      </c>
      <c r="E145" s="17" t="s">
        <v>107</v>
      </c>
      <c r="F145" s="23" t="s">
        <v>334</v>
      </c>
      <c r="G145" s="23" t="s">
        <v>20</v>
      </c>
      <c r="H145" s="24" t="s">
        <v>21</v>
      </c>
      <c r="I145" s="18" t="s">
        <v>32</v>
      </c>
      <c r="J145" s="24" t="s">
        <v>23</v>
      </c>
      <c r="K145" s="23" t="s">
        <v>570</v>
      </c>
      <c r="L145" s="23" t="s">
        <v>571</v>
      </c>
      <c r="M145" s="23" t="s">
        <v>572</v>
      </c>
      <c r="N145" s="24" t="s">
        <v>24</v>
      </c>
      <c r="O145" s="19" t="s">
        <v>579</v>
      </c>
      <c r="P145" s="18" t="s">
        <v>580</v>
      </c>
      <c r="Q145" s="19" t="s">
        <v>134</v>
      </c>
      <c r="R145" s="42">
        <v>887492787.79999995</v>
      </c>
      <c r="S145" s="140"/>
    </row>
    <row r="146" spans="1:19" ht="50.25" customHeight="1" x14ac:dyDescent="0.2">
      <c r="A146" s="14">
        <v>3</v>
      </c>
      <c r="B146" s="66">
        <v>3.1</v>
      </c>
      <c r="C146" s="15" t="s">
        <v>519</v>
      </c>
      <c r="D146" s="14" t="s">
        <v>156</v>
      </c>
      <c r="E146" s="17" t="s">
        <v>439</v>
      </c>
      <c r="F146" s="23" t="s">
        <v>581</v>
      </c>
      <c r="G146" s="23" t="s">
        <v>20</v>
      </c>
      <c r="H146" s="24" t="s">
        <v>21</v>
      </c>
      <c r="I146" s="18" t="s">
        <v>22</v>
      </c>
      <c r="J146" s="24" t="s">
        <v>582</v>
      </c>
      <c r="K146" s="23" t="s">
        <v>583</v>
      </c>
      <c r="L146" s="23" t="s">
        <v>584</v>
      </c>
      <c r="M146" s="23" t="s">
        <v>585</v>
      </c>
      <c r="N146" s="24" t="s">
        <v>586</v>
      </c>
      <c r="O146" s="19" t="s">
        <v>587</v>
      </c>
      <c r="P146" s="18" t="s">
        <v>588</v>
      </c>
      <c r="Q146" s="19" t="s">
        <v>134</v>
      </c>
      <c r="R146" s="57">
        <v>538114461.19000006</v>
      </c>
      <c r="S146" s="142">
        <f>(R146+R147)/R148</f>
        <v>0.77936715455885175</v>
      </c>
    </row>
    <row r="147" spans="1:19" ht="45" customHeight="1" x14ac:dyDescent="0.2">
      <c r="A147" s="14">
        <v>3</v>
      </c>
      <c r="B147" s="66">
        <v>3.1</v>
      </c>
      <c r="C147" s="15" t="s">
        <v>519</v>
      </c>
      <c r="D147" s="14" t="s">
        <v>156</v>
      </c>
      <c r="E147" s="17" t="s">
        <v>439</v>
      </c>
      <c r="F147" s="23" t="s">
        <v>581</v>
      </c>
      <c r="G147" s="23" t="s">
        <v>20</v>
      </c>
      <c r="H147" s="24" t="s">
        <v>21</v>
      </c>
      <c r="I147" s="18" t="s">
        <v>22</v>
      </c>
      <c r="J147" s="24" t="s">
        <v>589</v>
      </c>
      <c r="K147" s="23" t="s">
        <v>583</v>
      </c>
      <c r="L147" s="23" t="s">
        <v>584</v>
      </c>
      <c r="M147" s="23" t="s">
        <v>585</v>
      </c>
      <c r="N147" s="24" t="s">
        <v>586</v>
      </c>
      <c r="O147" s="19" t="s">
        <v>590</v>
      </c>
      <c r="P147" s="18" t="s">
        <v>591</v>
      </c>
      <c r="Q147" s="14" t="s">
        <v>134</v>
      </c>
      <c r="R147" s="57">
        <v>836327178.13999999</v>
      </c>
      <c r="S147" s="173"/>
    </row>
    <row r="148" spans="1:19" ht="45" customHeight="1" x14ac:dyDescent="0.2">
      <c r="A148" s="14">
        <v>3</v>
      </c>
      <c r="B148" s="66">
        <v>3.1</v>
      </c>
      <c r="C148" s="15" t="s">
        <v>519</v>
      </c>
      <c r="D148" s="14" t="s">
        <v>156</v>
      </c>
      <c r="E148" s="17" t="s">
        <v>165</v>
      </c>
      <c r="F148" s="23" t="s">
        <v>334</v>
      </c>
      <c r="G148" s="23" t="s">
        <v>20</v>
      </c>
      <c r="H148" s="24" t="s">
        <v>21</v>
      </c>
      <c r="I148" s="18" t="s">
        <v>22</v>
      </c>
      <c r="J148" s="24" t="s">
        <v>589</v>
      </c>
      <c r="K148" s="18" t="s">
        <v>583</v>
      </c>
      <c r="L148" s="23" t="s">
        <v>584</v>
      </c>
      <c r="M148" s="23" t="s">
        <v>585</v>
      </c>
      <c r="N148" s="24" t="s">
        <v>586</v>
      </c>
      <c r="O148" s="19" t="s">
        <v>592</v>
      </c>
      <c r="P148" s="18" t="s">
        <v>593</v>
      </c>
      <c r="Q148" s="14" t="s">
        <v>134</v>
      </c>
      <c r="R148" s="57">
        <v>1763535493.24</v>
      </c>
      <c r="S148" s="143"/>
    </row>
    <row r="149" spans="1:19" ht="53.25" customHeight="1" x14ac:dyDescent="0.2">
      <c r="A149" s="14">
        <v>3</v>
      </c>
      <c r="B149" s="66">
        <v>3.1</v>
      </c>
      <c r="C149" s="15" t="s">
        <v>554</v>
      </c>
      <c r="D149" s="14" t="s">
        <v>156</v>
      </c>
      <c r="E149" s="17" t="s">
        <v>107</v>
      </c>
      <c r="F149" s="23" t="s">
        <v>334</v>
      </c>
      <c r="G149" s="23" t="s">
        <v>20</v>
      </c>
      <c r="H149" s="24" t="s">
        <v>28</v>
      </c>
      <c r="I149" s="18" t="s">
        <v>32</v>
      </c>
      <c r="J149" s="24" t="s">
        <v>23</v>
      </c>
      <c r="K149" s="18" t="s">
        <v>594</v>
      </c>
      <c r="L149" s="23" t="s">
        <v>595</v>
      </c>
      <c r="M149" s="23" t="s">
        <v>596</v>
      </c>
      <c r="N149" s="24" t="s">
        <v>162</v>
      </c>
      <c r="O149" s="19" t="s">
        <v>597</v>
      </c>
      <c r="P149" s="18" t="s">
        <v>598</v>
      </c>
      <c r="Q149" s="14" t="s">
        <v>134</v>
      </c>
      <c r="R149" s="72">
        <v>0</v>
      </c>
      <c r="S149" s="153">
        <f>(R149+R150)/R151</f>
        <v>0</v>
      </c>
    </row>
    <row r="150" spans="1:19" ht="60" customHeight="1" x14ac:dyDescent="0.2">
      <c r="A150" s="14">
        <v>3</v>
      </c>
      <c r="B150" s="66">
        <v>3.1</v>
      </c>
      <c r="C150" s="15" t="s">
        <v>554</v>
      </c>
      <c r="D150" s="14" t="s">
        <v>156</v>
      </c>
      <c r="E150" s="17" t="s">
        <v>107</v>
      </c>
      <c r="F150" s="23" t="s">
        <v>334</v>
      </c>
      <c r="G150" s="23" t="s">
        <v>20</v>
      </c>
      <c r="H150" s="24" t="s">
        <v>28</v>
      </c>
      <c r="I150" s="18" t="s">
        <v>32</v>
      </c>
      <c r="J150" s="24" t="s">
        <v>23</v>
      </c>
      <c r="K150" s="23" t="s">
        <v>594</v>
      </c>
      <c r="L150" s="23" t="s">
        <v>599</v>
      </c>
      <c r="M150" s="23" t="s">
        <v>596</v>
      </c>
      <c r="N150" s="24" t="s">
        <v>162</v>
      </c>
      <c r="O150" s="19" t="s">
        <v>600</v>
      </c>
      <c r="P150" s="18" t="s">
        <v>601</v>
      </c>
      <c r="Q150" s="14" t="s">
        <v>134</v>
      </c>
      <c r="R150" s="72">
        <v>0</v>
      </c>
      <c r="S150" s="153"/>
    </row>
    <row r="151" spans="1:19" ht="55.5" customHeight="1" x14ac:dyDescent="0.2">
      <c r="A151" s="14">
        <v>3</v>
      </c>
      <c r="B151" s="66">
        <v>3.1</v>
      </c>
      <c r="C151" s="15" t="s">
        <v>554</v>
      </c>
      <c r="D151" s="14" t="s">
        <v>156</v>
      </c>
      <c r="E151" s="17" t="s">
        <v>165</v>
      </c>
      <c r="F151" s="18" t="s">
        <v>166</v>
      </c>
      <c r="G151" s="23" t="s">
        <v>20</v>
      </c>
      <c r="H151" s="24" t="s">
        <v>28</v>
      </c>
      <c r="I151" s="18" t="s">
        <v>32</v>
      </c>
      <c r="J151" s="24" t="s">
        <v>23</v>
      </c>
      <c r="K151" s="23" t="s">
        <v>594</v>
      </c>
      <c r="L151" s="23" t="s">
        <v>599</v>
      </c>
      <c r="M151" s="23" t="s">
        <v>596</v>
      </c>
      <c r="N151" s="24" t="s">
        <v>162</v>
      </c>
      <c r="O151" s="19" t="s">
        <v>167</v>
      </c>
      <c r="P151" s="18" t="s">
        <v>168</v>
      </c>
      <c r="Q151" s="14" t="s">
        <v>169</v>
      </c>
      <c r="R151" s="26">
        <v>869972</v>
      </c>
      <c r="S151" s="153"/>
    </row>
    <row r="152" spans="1:19" ht="44.25" customHeight="1" x14ac:dyDescent="0.2">
      <c r="A152" s="14">
        <v>3</v>
      </c>
      <c r="B152" s="66">
        <v>3.2</v>
      </c>
      <c r="C152" s="15" t="s">
        <v>602</v>
      </c>
      <c r="D152" s="14" t="s">
        <v>156</v>
      </c>
      <c r="E152" s="17" t="s">
        <v>439</v>
      </c>
      <c r="F152" s="23" t="s">
        <v>581</v>
      </c>
      <c r="G152" s="23" t="s">
        <v>20</v>
      </c>
      <c r="H152" s="24" t="s">
        <v>28</v>
      </c>
      <c r="I152" s="18" t="s">
        <v>32</v>
      </c>
      <c r="J152" s="24" t="s">
        <v>603</v>
      </c>
      <c r="K152" s="23" t="s">
        <v>604</v>
      </c>
      <c r="L152" s="23" t="s">
        <v>605</v>
      </c>
      <c r="M152" s="23" t="s">
        <v>606</v>
      </c>
      <c r="N152" s="24" t="s">
        <v>24</v>
      </c>
      <c r="O152" s="19" t="s">
        <v>607</v>
      </c>
      <c r="P152" s="18" t="s">
        <v>608</v>
      </c>
      <c r="Q152" s="19" t="s">
        <v>134</v>
      </c>
      <c r="R152" s="57">
        <v>1841553008.6900001</v>
      </c>
      <c r="S152" s="158">
        <f>R152/R153</f>
        <v>1.2847512157666372</v>
      </c>
    </row>
    <row r="153" spans="1:19" ht="44.25" customHeight="1" x14ac:dyDescent="0.2">
      <c r="A153" s="14">
        <v>3</v>
      </c>
      <c r="B153" s="66">
        <v>3.2</v>
      </c>
      <c r="C153" s="15" t="s">
        <v>602</v>
      </c>
      <c r="D153" s="14" t="s">
        <v>156</v>
      </c>
      <c r="E153" s="17" t="s">
        <v>439</v>
      </c>
      <c r="F153" s="23" t="s">
        <v>581</v>
      </c>
      <c r="G153" s="23" t="s">
        <v>20</v>
      </c>
      <c r="H153" s="24" t="s">
        <v>28</v>
      </c>
      <c r="I153" s="18" t="s">
        <v>32</v>
      </c>
      <c r="J153" s="24" t="s">
        <v>603</v>
      </c>
      <c r="K153" s="23" t="s">
        <v>604</v>
      </c>
      <c r="L153" s="23" t="s">
        <v>605</v>
      </c>
      <c r="M153" s="23" t="s">
        <v>606</v>
      </c>
      <c r="N153" s="24" t="s">
        <v>24</v>
      </c>
      <c r="O153" s="19" t="s">
        <v>447</v>
      </c>
      <c r="P153" s="18" t="s">
        <v>448</v>
      </c>
      <c r="Q153" s="14" t="s">
        <v>134</v>
      </c>
      <c r="R153" s="57">
        <v>1433392695.8699999</v>
      </c>
      <c r="S153" s="158"/>
    </row>
    <row r="154" spans="1:19" ht="43.5" customHeight="1" x14ac:dyDescent="0.2">
      <c r="A154" s="14">
        <v>3</v>
      </c>
      <c r="B154" s="66">
        <v>3.1</v>
      </c>
      <c r="C154" s="15" t="s">
        <v>519</v>
      </c>
      <c r="D154" s="16" t="s">
        <v>180</v>
      </c>
      <c r="E154" s="17" t="s">
        <v>439</v>
      </c>
      <c r="F154" s="23" t="s">
        <v>609</v>
      </c>
      <c r="G154" s="23" t="s">
        <v>31</v>
      </c>
      <c r="H154" s="24" t="s">
        <v>21</v>
      </c>
      <c r="I154" s="18" t="s">
        <v>32</v>
      </c>
      <c r="J154" s="24" t="s">
        <v>610</v>
      </c>
      <c r="K154" s="23" t="s">
        <v>611</v>
      </c>
      <c r="L154" s="23" t="s">
        <v>612</v>
      </c>
      <c r="M154" s="23" t="s">
        <v>613</v>
      </c>
      <c r="N154" s="24" t="s">
        <v>24</v>
      </c>
      <c r="O154" s="19" t="s">
        <v>614</v>
      </c>
      <c r="P154" s="18" t="s">
        <v>615</v>
      </c>
      <c r="Q154" s="14" t="s">
        <v>134</v>
      </c>
      <c r="R154" s="57">
        <v>356138848.20999998</v>
      </c>
      <c r="S154" s="158">
        <f>R154/R155</f>
        <v>0.58926384281234401</v>
      </c>
    </row>
    <row r="155" spans="1:19" ht="43.5" customHeight="1" x14ac:dyDescent="0.2">
      <c r="A155" s="14">
        <v>3</v>
      </c>
      <c r="B155" s="66">
        <v>3.1</v>
      </c>
      <c r="C155" s="15" t="s">
        <v>519</v>
      </c>
      <c r="D155" s="14" t="s">
        <v>180</v>
      </c>
      <c r="E155" s="17" t="s">
        <v>439</v>
      </c>
      <c r="F155" s="23" t="s">
        <v>616</v>
      </c>
      <c r="G155" s="23" t="s">
        <v>31</v>
      </c>
      <c r="H155" s="24" t="s">
        <v>21</v>
      </c>
      <c r="I155" s="18" t="s">
        <v>32</v>
      </c>
      <c r="J155" s="24" t="s">
        <v>617</v>
      </c>
      <c r="K155" s="23" t="s">
        <v>611</v>
      </c>
      <c r="L155" s="23" t="s">
        <v>612</v>
      </c>
      <c r="M155" s="23" t="s">
        <v>613</v>
      </c>
      <c r="N155" s="24" t="s">
        <v>21</v>
      </c>
      <c r="O155" s="19" t="s">
        <v>618</v>
      </c>
      <c r="P155" s="18" t="s">
        <v>619</v>
      </c>
      <c r="Q155" s="14" t="s">
        <v>134</v>
      </c>
      <c r="R155" s="57">
        <v>604379265</v>
      </c>
      <c r="S155" s="158"/>
    </row>
    <row r="156" spans="1:19" ht="49.5" customHeight="1" x14ac:dyDescent="0.2">
      <c r="A156" s="14">
        <v>3</v>
      </c>
      <c r="B156" s="66">
        <v>3.1</v>
      </c>
      <c r="C156" s="15" t="s">
        <v>519</v>
      </c>
      <c r="D156" s="16" t="s">
        <v>156</v>
      </c>
      <c r="E156" s="17" t="s">
        <v>439</v>
      </c>
      <c r="F156" s="23" t="s">
        <v>581</v>
      </c>
      <c r="G156" s="23" t="s">
        <v>20</v>
      </c>
      <c r="H156" s="24" t="s">
        <v>28</v>
      </c>
      <c r="I156" s="18" t="s">
        <v>32</v>
      </c>
      <c r="J156" s="24" t="s">
        <v>620</v>
      </c>
      <c r="K156" s="23" t="s">
        <v>621</v>
      </c>
      <c r="L156" s="23" t="s">
        <v>622</v>
      </c>
      <c r="M156" s="23" t="s">
        <v>623</v>
      </c>
      <c r="N156" s="24" t="s">
        <v>162</v>
      </c>
      <c r="O156" s="19" t="s">
        <v>527</v>
      </c>
      <c r="P156" s="18" t="s">
        <v>528</v>
      </c>
      <c r="Q156" s="14" t="s">
        <v>134</v>
      </c>
      <c r="R156" s="57">
        <v>4869186131.6300001</v>
      </c>
      <c r="S156" s="166">
        <f>R156/R157</f>
        <v>5596.9458001291996</v>
      </c>
    </row>
    <row r="157" spans="1:19" ht="49.5" customHeight="1" x14ac:dyDescent="0.2">
      <c r="A157" s="14">
        <v>3</v>
      </c>
      <c r="B157" s="66">
        <v>3.1</v>
      </c>
      <c r="C157" s="15" t="s">
        <v>519</v>
      </c>
      <c r="D157" s="16" t="s">
        <v>156</v>
      </c>
      <c r="E157" s="17" t="s">
        <v>165</v>
      </c>
      <c r="F157" s="18" t="s">
        <v>166</v>
      </c>
      <c r="G157" s="23" t="s">
        <v>20</v>
      </c>
      <c r="H157" s="24" t="s">
        <v>28</v>
      </c>
      <c r="I157" s="18" t="s">
        <v>32</v>
      </c>
      <c r="J157" s="24" t="s">
        <v>620</v>
      </c>
      <c r="K157" s="23" t="s">
        <v>621</v>
      </c>
      <c r="L157" s="23" t="s">
        <v>622</v>
      </c>
      <c r="M157" s="23" t="s">
        <v>623</v>
      </c>
      <c r="N157" s="24" t="s">
        <v>162</v>
      </c>
      <c r="O157" s="19" t="s">
        <v>167</v>
      </c>
      <c r="P157" s="18" t="s">
        <v>168</v>
      </c>
      <c r="Q157" s="20" t="s">
        <v>169</v>
      </c>
      <c r="R157" s="26">
        <v>869972</v>
      </c>
      <c r="S157" s="166"/>
    </row>
    <row r="158" spans="1:19" ht="69.75" customHeight="1" x14ac:dyDescent="0.2">
      <c r="A158" s="14">
        <v>3</v>
      </c>
      <c r="B158" s="14">
        <v>3.3</v>
      </c>
      <c r="C158" s="15" t="s">
        <v>519</v>
      </c>
      <c r="D158" s="14" t="s">
        <v>156</v>
      </c>
      <c r="E158" s="17" t="s">
        <v>107</v>
      </c>
      <c r="F158" s="23" t="s">
        <v>334</v>
      </c>
      <c r="G158" s="23" t="s">
        <v>20</v>
      </c>
      <c r="H158" s="24" t="s">
        <v>335</v>
      </c>
      <c r="I158" s="18" t="s">
        <v>32</v>
      </c>
      <c r="J158" s="24" t="s">
        <v>624</v>
      </c>
      <c r="K158" s="18" t="s">
        <v>625</v>
      </c>
      <c r="L158" s="23" t="s">
        <v>626</v>
      </c>
      <c r="M158" s="23" t="s">
        <v>627</v>
      </c>
      <c r="N158" s="24" t="s">
        <v>24</v>
      </c>
      <c r="O158" s="19" t="s">
        <v>628</v>
      </c>
      <c r="P158" s="18" t="s">
        <v>629</v>
      </c>
      <c r="Q158" s="19" t="s">
        <v>134</v>
      </c>
      <c r="R158" s="57">
        <v>1167050595.3299999</v>
      </c>
      <c r="S158" s="144">
        <f>R158/R159</f>
        <v>0.23968083449283137</v>
      </c>
    </row>
    <row r="159" spans="1:19" ht="63" customHeight="1" x14ac:dyDescent="0.2">
      <c r="A159" s="14">
        <v>3</v>
      </c>
      <c r="B159" s="14">
        <v>3.3</v>
      </c>
      <c r="C159" s="15" t="s">
        <v>519</v>
      </c>
      <c r="D159" s="14" t="s">
        <v>156</v>
      </c>
      <c r="E159" s="17" t="s">
        <v>107</v>
      </c>
      <c r="F159" s="23" t="s">
        <v>334</v>
      </c>
      <c r="G159" s="23" t="s">
        <v>20</v>
      </c>
      <c r="H159" s="24" t="s">
        <v>335</v>
      </c>
      <c r="I159" s="18" t="s">
        <v>32</v>
      </c>
      <c r="J159" s="24" t="s">
        <v>624</v>
      </c>
      <c r="K159" s="18" t="s">
        <v>625</v>
      </c>
      <c r="L159" s="23" t="s">
        <v>626</v>
      </c>
      <c r="M159" s="23" t="s">
        <v>627</v>
      </c>
      <c r="N159" s="24" t="s">
        <v>24</v>
      </c>
      <c r="O159" s="19" t="s">
        <v>527</v>
      </c>
      <c r="P159" s="18" t="s">
        <v>528</v>
      </c>
      <c r="Q159" s="19" t="s">
        <v>134</v>
      </c>
      <c r="R159" s="57">
        <v>4869186131.6300001</v>
      </c>
      <c r="S159" s="144"/>
    </row>
    <row r="160" spans="1:19" ht="40.5" customHeight="1" x14ac:dyDescent="0.2">
      <c r="A160" s="14">
        <v>3</v>
      </c>
      <c r="B160" s="14">
        <v>3.1</v>
      </c>
      <c r="C160" s="15" t="s">
        <v>602</v>
      </c>
      <c r="D160" s="16" t="s">
        <v>156</v>
      </c>
      <c r="E160" s="17" t="s">
        <v>439</v>
      </c>
      <c r="F160" s="18" t="s">
        <v>630</v>
      </c>
      <c r="G160" s="23" t="s">
        <v>20</v>
      </c>
      <c r="H160" s="24" t="s">
        <v>28</v>
      </c>
      <c r="I160" s="18" t="s">
        <v>32</v>
      </c>
      <c r="J160" s="19" t="s">
        <v>631</v>
      </c>
      <c r="K160" s="18" t="s">
        <v>632</v>
      </c>
      <c r="L160" s="18" t="s">
        <v>633</v>
      </c>
      <c r="M160" s="18" t="s">
        <v>634</v>
      </c>
      <c r="N160" s="19" t="s">
        <v>24</v>
      </c>
      <c r="O160" s="19" t="s">
        <v>635</v>
      </c>
      <c r="P160" s="18" t="s">
        <v>636</v>
      </c>
      <c r="Q160" s="19" t="s">
        <v>134</v>
      </c>
      <c r="R160" s="57">
        <v>0</v>
      </c>
      <c r="S160" s="158">
        <f>R160/R161</f>
        <v>0</v>
      </c>
    </row>
    <row r="161" spans="1:19" ht="40.5" customHeight="1" x14ac:dyDescent="0.2">
      <c r="A161" s="14">
        <v>3</v>
      </c>
      <c r="B161" s="14">
        <v>3.1</v>
      </c>
      <c r="C161" s="15" t="s">
        <v>602</v>
      </c>
      <c r="D161" s="16" t="s">
        <v>156</v>
      </c>
      <c r="E161" s="17" t="s">
        <v>439</v>
      </c>
      <c r="F161" s="23" t="s">
        <v>630</v>
      </c>
      <c r="G161" s="23" t="s">
        <v>20</v>
      </c>
      <c r="H161" s="24" t="s">
        <v>28</v>
      </c>
      <c r="I161" s="18" t="s">
        <v>32</v>
      </c>
      <c r="J161" s="19" t="s">
        <v>631</v>
      </c>
      <c r="K161" s="23" t="s">
        <v>632</v>
      </c>
      <c r="L161" s="23" t="s">
        <v>637</v>
      </c>
      <c r="M161" s="18" t="s">
        <v>634</v>
      </c>
      <c r="N161" s="24" t="s">
        <v>24</v>
      </c>
      <c r="O161" s="19" t="s">
        <v>607</v>
      </c>
      <c r="P161" s="18" t="s">
        <v>608</v>
      </c>
      <c r="Q161" s="19" t="s">
        <v>134</v>
      </c>
      <c r="R161" s="57">
        <v>1841553008.6900001</v>
      </c>
      <c r="S161" s="158"/>
    </row>
    <row r="162" spans="1:19" ht="39" customHeight="1" x14ac:dyDescent="0.2">
      <c r="A162" s="14">
        <v>3</v>
      </c>
      <c r="B162" s="14">
        <v>3.2</v>
      </c>
      <c r="C162" s="15" t="s">
        <v>602</v>
      </c>
      <c r="D162" s="16" t="s">
        <v>156</v>
      </c>
      <c r="E162" s="17" t="s">
        <v>439</v>
      </c>
      <c r="F162" s="23" t="s">
        <v>630</v>
      </c>
      <c r="G162" s="23" t="s">
        <v>20</v>
      </c>
      <c r="H162" s="24" t="s">
        <v>28</v>
      </c>
      <c r="I162" s="18" t="s">
        <v>22</v>
      </c>
      <c r="J162" s="24" t="s">
        <v>638</v>
      </c>
      <c r="K162" s="23" t="s">
        <v>639</v>
      </c>
      <c r="L162" s="23" t="s">
        <v>605</v>
      </c>
      <c r="M162" s="23" t="s">
        <v>640</v>
      </c>
      <c r="N162" s="24" t="s">
        <v>162</v>
      </c>
      <c r="O162" s="19" t="s">
        <v>641</v>
      </c>
      <c r="P162" s="18" t="s">
        <v>642</v>
      </c>
      <c r="Q162" s="20" t="s">
        <v>134</v>
      </c>
      <c r="R162" s="57">
        <v>1098112070.9300001</v>
      </c>
      <c r="S162" s="171">
        <f>R162/R163</f>
        <v>138615.51008962383</v>
      </c>
    </row>
    <row r="163" spans="1:19" ht="39" customHeight="1" x14ac:dyDescent="0.2">
      <c r="A163" s="14">
        <v>3</v>
      </c>
      <c r="B163" s="14">
        <v>3.2</v>
      </c>
      <c r="C163" s="15" t="s">
        <v>602</v>
      </c>
      <c r="D163" s="16" t="s">
        <v>156</v>
      </c>
      <c r="E163" s="17" t="s">
        <v>439</v>
      </c>
      <c r="F163" s="23" t="s">
        <v>630</v>
      </c>
      <c r="G163" s="23" t="s">
        <v>20</v>
      </c>
      <c r="H163" s="24" t="s">
        <v>28</v>
      </c>
      <c r="I163" s="18" t="s">
        <v>22</v>
      </c>
      <c r="J163" s="24" t="s">
        <v>638</v>
      </c>
      <c r="K163" s="23" t="s">
        <v>639</v>
      </c>
      <c r="L163" s="23" t="s">
        <v>605</v>
      </c>
      <c r="M163" s="23" t="s">
        <v>640</v>
      </c>
      <c r="N163" s="24" t="s">
        <v>162</v>
      </c>
      <c r="O163" s="24" t="s">
        <v>643</v>
      </c>
      <c r="P163" s="18" t="s">
        <v>644</v>
      </c>
      <c r="Q163" s="14" t="s">
        <v>645</v>
      </c>
      <c r="R163" s="26">
        <v>7922</v>
      </c>
      <c r="S163" s="172"/>
    </row>
    <row r="164" spans="1:19" ht="43.5" customHeight="1" x14ac:dyDescent="0.2">
      <c r="A164" s="14">
        <v>3</v>
      </c>
      <c r="B164" s="14">
        <v>3.2</v>
      </c>
      <c r="C164" s="15" t="s">
        <v>602</v>
      </c>
      <c r="D164" s="14" t="s">
        <v>180</v>
      </c>
      <c r="E164" s="17" t="s">
        <v>439</v>
      </c>
      <c r="F164" s="18" t="s">
        <v>630</v>
      </c>
      <c r="G164" s="23" t="s">
        <v>20</v>
      </c>
      <c r="H164" s="24" t="s">
        <v>21</v>
      </c>
      <c r="I164" s="18" t="s">
        <v>32</v>
      </c>
      <c r="J164" s="29" t="s">
        <v>646</v>
      </c>
      <c r="K164" s="18" t="s">
        <v>647</v>
      </c>
      <c r="L164" s="18" t="s">
        <v>648</v>
      </c>
      <c r="M164" s="18" t="s">
        <v>649</v>
      </c>
      <c r="N164" s="19" t="s">
        <v>24</v>
      </c>
      <c r="O164" s="19" t="s">
        <v>50</v>
      </c>
      <c r="P164" s="18" t="s">
        <v>650</v>
      </c>
      <c r="Q164" s="19" t="s">
        <v>651</v>
      </c>
      <c r="R164" s="26">
        <v>45</v>
      </c>
      <c r="S164" s="144">
        <f>R164/R165</f>
        <v>0.4017857142857143</v>
      </c>
    </row>
    <row r="165" spans="1:19" ht="43.5" customHeight="1" x14ac:dyDescent="0.2">
      <c r="A165" s="14">
        <v>3</v>
      </c>
      <c r="B165" s="14">
        <v>3.2</v>
      </c>
      <c r="C165" s="15" t="s">
        <v>602</v>
      </c>
      <c r="D165" s="14" t="s">
        <v>180</v>
      </c>
      <c r="E165" s="17" t="s">
        <v>439</v>
      </c>
      <c r="F165" s="50" t="s">
        <v>630</v>
      </c>
      <c r="G165" s="23" t="s">
        <v>20</v>
      </c>
      <c r="H165" s="24" t="s">
        <v>21</v>
      </c>
      <c r="I165" s="18" t="s">
        <v>32</v>
      </c>
      <c r="J165" s="19" t="s">
        <v>646</v>
      </c>
      <c r="K165" s="18" t="s">
        <v>647</v>
      </c>
      <c r="L165" s="18" t="s">
        <v>648</v>
      </c>
      <c r="M165" s="18" t="s">
        <v>649</v>
      </c>
      <c r="N165" s="19" t="s">
        <v>24</v>
      </c>
      <c r="O165" s="19" t="s">
        <v>652</v>
      </c>
      <c r="P165" s="18" t="s">
        <v>653</v>
      </c>
      <c r="Q165" s="19" t="s">
        <v>651</v>
      </c>
      <c r="R165" s="26">
        <v>112</v>
      </c>
      <c r="S165" s="144"/>
    </row>
    <row r="166" spans="1:19" ht="44.25" customHeight="1" x14ac:dyDescent="0.2">
      <c r="A166" s="14">
        <v>3</v>
      </c>
      <c r="B166" s="14">
        <v>3.2</v>
      </c>
      <c r="C166" s="15" t="s">
        <v>602</v>
      </c>
      <c r="D166" s="14" t="s">
        <v>156</v>
      </c>
      <c r="E166" s="17" t="s">
        <v>19</v>
      </c>
      <c r="F166" s="18" t="s">
        <v>27</v>
      </c>
      <c r="G166" s="23" t="s">
        <v>20</v>
      </c>
      <c r="H166" s="24" t="s">
        <v>21</v>
      </c>
      <c r="I166" s="18" t="s">
        <v>32</v>
      </c>
      <c r="J166" s="19" t="s">
        <v>654</v>
      </c>
      <c r="K166" s="18" t="s">
        <v>655</v>
      </c>
      <c r="L166" s="18" t="s">
        <v>656</v>
      </c>
      <c r="M166" s="18" t="s">
        <v>657</v>
      </c>
      <c r="N166" s="19" t="s">
        <v>24</v>
      </c>
      <c r="O166" s="19" t="s">
        <v>658</v>
      </c>
      <c r="P166" s="18" t="s">
        <v>659</v>
      </c>
      <c r="Q166" s="19" t="s">
        <v>660</v>
      </c>
      <c r="R166" s="26">
        <v>13</v>
      </c>
      <c r="S166" s="144">
        <f>R166/R167</f>
        <v>0.56521739130434778</v>
      </c>
    </row>
    <row r="167" spans="1:19" ht="44.25" customHeight="1" x14ac:dyDescent="0.2">
      <c r="A167" s="14">
        <v>3</v>
      </c>
      <c r="B167" s="14">
        <v>3.2</v>
      </c>
      <c r="C167" s="15" t="s">
        <v>602</v>
      </c>
      <c r="D167" s="14" t="s">
        <v>156</v>
      </c>
      <c r="E167" s="17" t="s">
        <v>19</v>
      </c>
      <c r="F167" s="18" t="s">
        <v>27</v>
      </c>
      <c r="G167" s="23" t="s">
        <v>20</v>
      </c>
      <c r="H167" s="24" t="s">
        <v>21</v>
      </c>
      <c r="I167" s="18" t="s">
        <v>32</v>
      </c>
      <c r="J167" s="19" t="s">
        <v>654</v>
      </c>
      <c r="K167" s="18" t="s">
        <v>655</v>
      </c>
      <c r="L167" s="18" t="s">
        <v>656</v>
      </c>
      <c r="M167" s="18" t="s">
        <v>657</v>
      </c>
      <c r="N167" s="19" t="s">
        <v>24</v>
      </c>
      <c r="O167" s="19" t="s">
        <v>661</v>
      </c>
      <c r="P167" s="18" t="s">
        <v>662</v>
      </c>
      <c r="Q167" s="19" t="s">
        <v>660</v>
      </c>
      <c r="R167" s="26">
        <v>23</v>
      </c>
      <c r="S167" s="144"/>
    </row>
    <row r="168" spans="1:19" ht="46.5" customHeight="1" x14ac:dyDescent="0.2">
      <c r="A168" s="14">
        <v>3</v>
      </c>
      <c r="B168" s="14">
        <v>3.2</v>
      </c>
      <c r="C168" s="15" t="s">
        <v>602</v>
      </c>
      <c r="D168" s="14" t="s">
        <v>156</v>
      </c>
      <c r="E168" s="17" t="s">
        <v>439</v>
      </c>
      <c r="F168" s="18" t="s">
        <v>630</v>
      </c>
      <c r="G168" s="73" t="s">
        <v>20</v>
      </c>
      <c r="H168" s="54" t="s">
        <v>28</v>
      </c>
      <c r="I168" s="73" t="s">
        <v>22</v>
      </c>
      <c r="J168" s="54" t="s">
        <v>663</v>
      </c>
      <c r="K168" s="73" t="s">
        <v>664</v>
      </c>
      <c r="L168" s="73" t="s">
        <v>665</v>
      </c>
      <c r="M168" s="73" t="s">
        <v>666</v>
      </c>
      <c r="N168" s="54" t="s">
        <v>667</v>
      </c>
      <c r="O168" s="24" t="s">
        <v>643</v>
      </c>
      <c r="P168" s="18" t="s">
        <v>644</v>
      </c>
      <c r="Q168" s="19" t="s">
        <v>645</v>
      </c>
      <c r="R168" s="26">
        <v>7922</v>
      </c>
      <c r="S168" s="170">
        <f>R168/R169</f>
        <v>9.1060401943970621</v>
      </c>
    </row>
    <row r="169" spans="1:19" ht="46.5" customHeight="1" x14ac:dyDescent="0.2">
      <c r="A169" s="14">
        <v>3</v>
      </c>
      <c r="B169" s="14">
        <v>3.2</v>
      </c>
      <c r="C169" s="15" t="s">
        <v>602</v>
      </c>
      <c r="D169" s="14" t="s">
        <v>156</v>
      </c>
      <c r="E169" s="17" t="s">
        <v>165</v>
      </c>
      <c r="F169" s="18" t="s">
        <v>166</v>
      </c>
      <c r="G169" s="73" t="s">
        <v>20</v>
      </c>
      <c r="H169" s="54" t="s">
        <v>28</v>
      </c>
      <c r="I169" s="73" t="s">
        <v>22</v>
      </c>
      <c r="J169" s="54" t="s">
        <v>663</v>
      </c>
      <c r="K169" s="73" t="s">
        <v>664</v>
      </c>
      <c r="L169" s="73" t="s">
        <v>665</v>
      </c>
      <c r="M169" s="73" t="s">
        <v>668</v>
      </c>
      <c r="N169" s="54" t="s">
        <v>667</v>
      </c>
      <c r="O169" s="19" t="s">
        <v>167</v>
      </c>
      <c r="P169" s="18" t="s">
        <v>168</v>
      </c>
      <c r="Q169" s="19" t="s">
        <v>169</v>
      </c>
      <c r="R169" s="65">
        <f>(869972/1000)</f>
        <v>869.97199999999998</v>
      </c>
      <c r="S169" s="170"/>
    </row>
    <row r="170" spans="1:19" ht="51" customHeight="1" x14ac:dyDescent="0.2">
      <c r="A170" s="14">
        <v>2</v>
      </c>
      <c r="B170" s="14">
        <v>2.8</v>
      </c>
      <c r="C170" s="15" t="s">
        <v>669</v>
      </c>
      <c r="D170" s="14" t="s">
        <v>18</v>
      </c>
      <c r="E170" s="17" t="s">
        <v>490</v>
      </c>
      <c r="F170" s="18" t="s">
        <v>491</v>
      </c>
      <c r="G170" s="18" t="s">
        <v>20</v>
      </c>
      <c r="H170" s="24" t="s">
        <v>21</v>
      </c>
      <c r="I170" s="18" t="s">
        <v>22</v>
      </c>
      <c r="J170" s="19" t="s">
        <v>671</v>
      </c>
      <c r="K170" s="18" t="s">
        <v>672</v>
      </c>
      <c r="L170" s="18" t="s">
        <v>673</v>
      </c>
      <c r="M170" s="17" t="s">
        <v>674</v>
      </c>
      <c r="N170" s="17" t="s">
        <v>24</v>
      </c>
      <c r="O170" s="19" t="s">
        <v>675</v>
      </c>
      <c r="P170" s="18" t="s">
        <v>676</v>
      </c>
      <c r="Q170" s="19" t="s">
        <v>237</v>
      </c>
      <c r="R170" s="26">
        <v>23199</v>
      </c>
      <c r="S170" s="147">
        <f>R170/R171</f>
        <v>0.53942381472783496</v>
      </c>
    </row>
    <row r="171" spans="1:19" ht="51" customHeight="1" x14ac:dyDescent="0.2">
      <c r="A171" s="14">
        <v>2</v>
      </c>
      <c r="B171" s="14">
        <v>2.8</v>
      </c>
      <c r="C171" s="15" t="s">
        <v>669</v>
      </c>
      <c r="D171" s="14" t="s">
        <v>18</v>
      </c>
      <c r="E171" s="17" t="s">
        <v>107</v>
      </c>
      <c r="F171" s="18" t="s">
        <v>108</v>
      </c>
      <c r="G171" s="18" t="s">
        <v>20</v>
      </c>
      <c r="H171" s="24" t="s">
        <v>21</v>
      </c>
      <c r="I171" s="18" t="s">
        <v>22</v>
      </c>
      <c r="J171" s="19" t="s">
        <v>671</v>
      </c>
      <c r="K171" s="18" t="s">
        <v>672</v>
      </c>
      <c r="L171" s="18" t="s">
        <v>673</v>
      </c>
      <c r="M171" s="17" t="s">
        <v>674</v>
      </c>
      <c r="N171" s="17" t="s">
        <v>24</v>
      </c>
      <c r="O171" s="19" t="s">
        <v>677</v>
      </c>
      <c r="P171" s="18" t="s">
        <v>678</v>
      </c>
      <c r="Q171" s="19" t="s">
        <v>237</v>
      </c>
      <c r="R171" s="74">
        <v>43007</v>
      </c>
      <c r="S171" s="145"/>
    </row>
    <row r="172" spans="1:19" ht="45" customHeight="1" x14ac:dyDescent="0.2">
      <c r="A172" s="14">
        <v>2</v>
      </c>
      <c r="B172" s="14">
        <v>2.8</v>
      </c>
      <c r="C172" s="15" t="s">
        <v>669</v>
      </c>
      <c r="D172" s="14" t="s">
        <v>29</v>
      </c>
      <c r="E172" s="17" t="s">
        <v>107</v>
      </c>
      <c r="F172" s="18" t="s">
        <v>108</v>
      </c>
      <c r="G172" s="18" t="s">
        <v>20</v>
      </c>
      <c r="H172" s="24" t="s">
        <v>21</v>
      </c>
      <c r="I172" s="18" t="s">
        <v>32</v>
      </c>
      <c r="J172" s="19" t="s">
        <v>679</v>
      </c>
      <c r="K172" s="18" t="s">
        <v>680</v>
      </c>
      <c r="L172" s="18" t="s">
        <v>681</v>
      </c>
      <c r="M172" s="17" t="s">
        <v>682</v>
      </c>
      <c r="N172" s="17" t="s">
        <v>24</v>
      </c>
      <c r="O172" s="19" t="s">
        <v>683</v>
      </c>
      <c r="P172" s="18" t="s">
        <v>684</v>
      </c>
      <c r="Q172" s="19" t="s">
        <v>237</v>
      </c>
      <c r="R172" s="26">
        <v>180000</v>
      </c>
      <c r="S172" s="139">
        <f>(R172/R173)</f>
        <v>0.62432364937983853</v>
      </c>
    </row>
    <row r="173" spans="1:19" ht="48.75" customHeight="1" x14ac:dyDescent="0.2">
      <c r="A173" s="14">
        <v>2</v>
      </c>
      <c r="B173" s="14">
        <v>2.8</v>
      </c>
      <c r="C173" s="15" t="s">
        <v>669</v>
      </c>
      <c r="D173" s="14" t="s">
        <v>29</v>
      </c>
      <c r="E173" s="17" t="s">
        <v>107</v>
      </c>
      <c r="F173" s="18" t="s">
        <v>108</v>
      </c>
      <c r="G173" s="18" t="s">
        <v>20</v>
      </c>
      <c r="H173" s="24" t="s">
        <v>21</v>
      </c>
      <c r="I173" s="18" t="s">
        <v>32</v>
      </c>
      <c r="J173" s="19" t="s">
        <v>679</v>
      </c>
      <c r="K173" s="18" t="s">
        <v>680</v>
      </c>
      <c r="L173" s="18" t="s">
        <v>681</v>
      </c>
      <c r="M173" s="17" t="s">
        <v>682</v>
      </c>
      <c r="N173" s="17" t="s">
        <v>24</v>
      </c>
      <c r="O173" s="19" t="s">
        <v>685</v>
      </c>
      <c r="P173" s="18" t="s">
        <v>686</v>
      </c>
      <c r="Q173" s="19" t="s">
        <v>237</v>
      </c>
      <c r="R173" s="26">
        <v>288312</v>
      </c>
      <c r="S173" s="140"/>
    </row>
    <row r="174" spans="1:19" s="40" customFormat="1" ht="36.75" customHeight="1" x14ac:dyDescent="0.25">
      <c r="A174" s="14">
        <v>3</v>
      </c>
      <c r="B174" s="14">
        <v>3.4</v>
      </c>
      <c r="C174" s="15" t="s">
        <v>687</v>
      </c>
      <c r="D174" s="14" t="s">
        <v>29</v>
      </c>
      <c r="E174" s="17" t="s">
        <v>264</v>
      </c>
      <c r="F174" s="18" t="s">
        <v>688</v>
      </c>
      <c r="G174" s="33" t="s">
        <v>20</v>
      </c>
      <c r="H174" s="19" t="s">
        <v>21</v>
      </c>
      <c r="I174" s="18" t="s">
        <v>22</v>
      </c>
      <c r="J174" s="19" t="s">
        <v>129</v>
      </c>
      <c r="K174" s="18" t="s">
        <v>689</v>
      </c>
      <c r="L174" s="17" t="s">
        <v>690</v>
      </c>
      <c r="M174" s="17" t="s">
        <v>691</v>
      </c>
      <c r="N174" s="19" t="s">
        <v>24</v>
      </c>
      <c r="O174" s="19" t="s">
        <v>692</v>
      </c>
      <c r="P174" s="18" t="s">
        <v>693</v>
      </c>
      <c r="Q174" s="19" t="s">
        <v>694</v>
      </c>
      <c r="R174" s="26">
        <v>48</v>
      </c>
      <c r="S174" s="144">
        <f>R174/R175</f>
        <v>1</v>
      </c>
    </row>
    <row r="175" spans="1:19" s="40" customFormat="1" ht="36.75" customHeight="1" x14ac:dyDescent="0.25">
      <c r="A175" s="14">
        <v>3</v>
      </c>
      <c r="B175" s="14">
        <v>3.4</v>
      </c>
      <c r="C175" s="15" t="s">
        <v>687</v>
      </c>
      <c r="D175" s="14" t="s">
        <v>29</v>
      </c>
      <c r="E175" s="17" t="s">
        <v>264</v>
      </c>
      <c r="F175" s="18" t="s">
        <v>688</v>
      </c>
      <c r="G175" s="33" t="s">
        <v>20</v>
      </c>
      <c r="H175" s="19" t="s">
        <v>21</v>
      </c>
      <c r="I175" s="18" t="s">
        <v>22</v>
      </c>
      <c r="J175" s="19" t="s">
        <v>129</v>
      </c>
      <c r="K175" s="18" t="s">
        <v>689</v>
      </c>
      <c r="L175" s="17" t="s">
        <v>690</v>
      </c>
      <c r="M175" s="17" t="s">
        <v>691</v>
      </c>
      <c r="N175" s="19" t="s">
        <v>24</v>
      </c>
      <c r="O175" s="19" t="s">
        <v>695</v>
      </c>
      <c r="P175" s="18" t="s">
        <v>696</v>
      </c>
      <c r="Q175" s="19" t="s">
        <v>694</v>
      </c>
      <c r="R175" s="26">
        <v>48</v>
      </c>
      <c r="S175" s="144"/>
    </row>
    <row r="176" spans="1:19" s="40" customFormat="1" ht="43.5" customHeight="1" x14ac:dyDescent="0.25">
      <c r="A176" s="14">
        <v>3</v>
      </c>
      <c r="B176" s="14">
        <v>3.1</v>
      </c>
      <c r="C176" s="15" t="s">
        <v>687</v>
      </c>
      <c r="D176" s="14" t="s">
        <v>29</v>
      </c>
      <c r="E176" s="17" t="s">
        <v>439</v>
      </c>
      <c r="F176" s="18" t="s">
        <v>440</v>
      </c>
      <c r="G176" s="33" t="s">
        <v>31</v>
      </c>
      <c r="H176" s="19" t="s">
        <v>21</v>
      </c>
      <c r="I176" s="18" t="s">
        <v>697</v>
      </c>
      <c r="J176" s="19" t="s">
        <v>129</v>
      </c>
      <c r="K176" s="18" t="s">
        <v>698</v>
      </c>
      <c r="L176" s="17" t="s">
        <v>699</v>
      </c>
      <c r="M176" s="17" t="s">
        <v>700</v>
      </c>
      <c r="N176" s="19" t="s">
        <v>24</v>
      </c>
      <c r="O176" s="19" t="s">
        <v>701</v>
      </c>
      <c r="P176" s="18" t="s">
        <v>702</v>
      </c>
      <c r="Q176" s="19" t="s">
        <v>703</v>
      </c>
      <c r="R176" s="26">
        <v>1</v>
      </c>
      <c r="S176" s="144">
        <f>((R176-R177)/R177)</f>
        <v>0</v>
      </c>
    </row>
    <row r="177" spans="1:19" s="40" customFormat="1" ht="49.5" customHeight="1" x14ac:dyDescent="0.25">
      <c r="A177" s="14">
        <v>3</v>
      </c>
      <c r="B177" s="14">
        <v>3.1</v>
      </c>
      <c r="C177" s="15" t="s">
        <v>687</v>
      </c>
      <c r="D177" s="14" t="s">
        <v>29</v>
      </c>
      <c r="E177" s="17" t="s">
        <v>439</v>
      </c>
      <c r="F177" s="18" t="s">
        <v>440</v>
      </c>
      <c r="G177" s="33" t="s">
        <v>31</v>
      </c>
      <c r="H177" s="19" t="s">
        <v>21</v>
      </c>
      <c r="I177" s="18" t="s">
        <v>697</v>
      </c>
      <c r="J177" s="19" t="s">
        <v>129</v>
      </c>
      <c r="K177" s="18" t="s">
        <v>698</v>
      </c>
      <c r="L177" s="17" t="s">
        <v>699</v>
      </c>
      <c r="M177" s="17" t="s">
        <v>700</v>
      </c>
      <c r="N177" s="19" t="s">
        <v>24</v>
      </c>
      <c r="O177" s="19" t="s">
        <v>704</v>
      </c>
      <c r="P177" s="18" t="s">
        <v>705</v>
      </c>
      <c r="Q177" s="19" t="s">
        <v>703</v>
      </c>
      <c r="R177" s="26">
        <v>1</v>
      </c>
      <c r="S177" s="144"/>
    </row>
    <row r="178" spans="1:19" ht="163.5" customHeight="1" x14ac:dyDescent="0.2">
      <c r="A178" s="14">
        <v>2</v>
      </c>
      <c r="B178" s="14">
        <v>2.8</v>
      </c>
      <c r="C178" s="15" t="s">
        <v>706</v>
      </c>
      <c r="D178" s="14" t="s">
        <v>180</v>
      </c>
      <c r="E178" s="17" t="s">
        <v>490</v>
      </c>
      <c r="F178" s="18" t="s">
        <v>707</v>
      </c>
      <c r="G178" s="18" t="s">
        <v>20</v>
      </c>
      <c r="H178" s="19" t="s">
        <v>512</v>
      </c>
      <c r="I178" s="18" t="s">
        <v>22</v>
      </c>
      <c r="J178" s="19" t="s">
        <v>708</v>
      </c>
      <c r="K178" s="18" t="s">
        <v>709</v>
      </c>
      <c r="L178" s="18" t="s">
        <v>710</v>
      </c>
      <c r="M178" s="17" t="s">
        <v>711</v>
      </c>
      <c r="N178" s="19" t="s">
        <v>712</v>
      </c>
      <c r="O178" s="19" t="s">
        <v>713</v>
      </c>
      <c r="P178" s="75" t="s">
        <v>714</v>
      </c>
      <c r="Q178" s="19" t="s">
        <v>715</v>
      </c>
      <c r="R178" s="21">
        <v>1</v>
      </c>
      <c r="S178" s="167">
        <v>10</v>
      </c>
    </row>
    <row r="179" spans="1:19" ht="80.25" customHeight="1" x14ac:dyDescent="0.2">
      <c r="A179" s="14">
        <v>2</v>
      </c>
      <c r="B179" s="14">
        <v>2.8</v>
      </c>
      <c r="C179" s="15" t="s">
        <v>706</v>
      </c>
      <c r="D179" s="14" t="s">
        <v>180</v>
      </c>
      <c r="E179" s="17" t="s">
        <v>490</v>
      </c>
      <c r="F179" s="18" t="s">
        <v>707</v>
      </c>
      <c r="G179" s="18" t="s">
        <v>20</v>
      </c>
      <c r="H179" s="19" t="s">
        <v>512</v>
      </c>
      <c r="I179" s="18" t="s">
        <v>22</v>
      </c>
      <c r="J179" s="19" t="s">
        <v>708</v>
      </c>
      <c r="K179" s="18" t="s">
        <v>709</v>
      </c>
      <c r="L179" s="18" t="s">
        <v>710</v>
      </c>
      <c r="M179" s="17" t="s">
        <v>711</v>
      </c>
      <c r="N179" s="19" t="s">
        <v>712</v>
      </c>
      <c r="O179" s="19" t="s">
        <v>716</v>
      </c>
      <c r="P179" s="75" t="s">
        <v>717</v>
      </c>
      <c r="Q179" s="19" t="s">
        <v>715</v>
      </c>
      <c r="R179" s="21">
        <v>1</v>
      </c>
      <c r="S179" s="167"/>
    </row>
    <row r="180" spans="1:19" ht="94.5" customHeight="1" x14ac:dyDescent="0.2">
      <c r="A180" s="14">
        <v>2</v>
      </c>
      <c r="B180" s="14">
        <v>2.8</v>
      </c>
      <c r="C180" s="15" t="s">
        <v>706</v>
      </c>
      <c r="D180" s="14" t="s">
        <v>180</v>
      </c>
      <c r="E180" s="17" t="s">
        <v>490</v>
      </c>
      <c r="F180" s="18" t="s">
        <v>707</v>
      </c>
      <c r="G180" s="18" t="s">
        <v>20</v>
      </c>
      <c r="H180" s="19" t="s">
        <v>512</v>
      </c>
      <c r="I180" s="18" t="s">
        <v>22</v>
      </c>
      <c r="J180" s="19" t="s">
        <v>708</v>
      </c>
      <c r="K180" s="18" t="s">
        <v>709</v>
      </c>
      <c r="L180" s="18" t="s">
        <v>710</v>
      </c>
      <c r="M180" s="17" t="s">
        <v>711</v>
      </c>
      <c r="N180" s="19" t="s">
        <v>712</v>
      </c>
      <c r="O180" s="19" t="s">
        <v>718</v>
      </c>
      <c r="P180" s="75" t="s">
        <v>719</v>
      </c>
      <c r="Q180" s="19" t="s">
        <v>715</v>
      </c>
      <c r="R180" s="21">
        <v>1</v>
      </c>
      <c r="S180" s="167"/>
    </row>
    <row r="181" spans="1:19" ht="104.25" customHeight="1" x14ac:dyDescent="0.2">
      <c r="A181" s="14">
        <v>2</v>
      </c>
      <c r="B181" s="14">
        <v>2.8</v>
      </c>
      <c r="C181" s="15" t="s">
        <v>706</v>
      </c>
      <c r="D181" s="14" t="s">
        <v>180</v>
      </c>
      <c r="E181" s="17" t="s">
        <v>490</v>
      </c>
      <c r="F181" s="18" t="s">
        <v>707</v>
      </c>
      <c r="G181" s="18" t="s">
        <v>20</v>
      </c>
      <c r="H181" s="19" t="s">
        <v>512</v>
      </c>
      <c r="I181" s="18" t="s">
        <v>22</v>
      </c>
      <c r="J181" s="19" t="s">
        <v>708</v>
      </c>
      <c r="K181" s="18" t="s">
        <v>709</v>
      </c>
      <c r="L181" s="18" t="s">
        <v>710</v>
      </c>
      <c r="M181" s="17" t="s">
        <v>711</v>
      </c>
      <c r="N181" s="19" t="s">
        <v>712</v>
      </c>
      <c r="O181" s="19" t="s">
        <v>720</v>
      </c>
      <c r="P181" s="75" t="s">
        <v>721</v>
      </c>
      <c r="Q181" s="19" t="s">
        <v>715</v>
      </c>
      <c r="R181" s="21">
        <v>1</v>
      </c>
      <c r="S181" s="167"/>
    </row>
    <row r="182" spans="1:19" ht="159.75" customHeight="1" x14ac:dyDescent="0.2">
      <c r="A182" s="14">
        <v>2</v>
      </c>
      <c r="B182" s="14">
        <v>2.8</v>
      </c>
      <c r="C182" s="15" t="s">
        <v>706</v>
      </c>
      <c r="D182" s="14" t="s">
        <v>180</v>
      </c>
      <c r="E182" s="17" t="s">
        <v>490</v>
      </c>
      <c r="F182" s="18" t="s">
        <v>707</v>
      </c>
      <c r="G182" s="18" t="s">
        <v>20</v>
      </c>
      <c r="H182" s="19" t="s">
        <v>512</v>
      </c>
      <c r="I182" s="18" t="s">
        <v>22</v>
      </c>
      <c r="J182" s="19" t="s">
        <v>708</v>
      </c>
      <c r="K182" s="18" t="s">
        <v>709</v>
      </c>
      <c r="L182" s="18" t="s">
        <v>710</v>
      </c>
      <c r="M182" s="17" t="s">
        <v>711</v>
      </c>
      <c r="N182" s="19" t="s">
        <v>712</v>
      </c>
      <c r="O182" s="19" t="s">
        <v>722</v>
      </c>
      <c r="P182" s="75" t="s">
        <v>723</v>
      </c>
      <c r="Q182" s="19" t="s">
        <v>715</v>
      </c>
      <c r="R182" s="21">
        <v>1</v>
      </c>
      <c r="S182" s="167"/>
    </row>
    <row r="183" spans="1:19" ht="77.25" customHeight="1" x14ac:dyDescent="0.2">
      <c r="A183" s="14">
        <v>2</v>
      </c>
      <c r="B183" s="14">
        <v>2.8</v>
      </c>
      <c r="C183" s="15" t="s">
        <v>706</v>
      </c>
      <c r="D183" s="14" t="s">
        <v>180</v>
      </c>
      <c r="E183" s="17" t="s">
        <v>490</v>
      </c>
      <c r="F183" s="18" t="s">
        <v>707</v>
      </c>
      <c r="G183" s="18" t="s">
        <v>20</v>
      </c>
      <c r="H183" s="19" t="s">
        <v>512</v>
      </c>
      <c r="I183" s="18" t="s">
        <v>22</v>
      </c>
      <c r="J183" s="19" t="s">
        <v>708</v>
      </c>
      <c r="K183" s="18" t="s">
        <v>709</v>
      </c>
      <c r="L183" s="18" t="s">
        <v>710</v>
      </c>
      <c r="M183" s="17" t="s">
        <v>711</v>
      </c>
      <c r="N183" s="19" t="s">
        <v>712</v>
      </c>
      <c r="O183" s="19" t="s">
        <v>724</v>
      </c>
      <c r="P183" s="76" t="s">
        <v>725</v>
      </c>
      <c r="Q183" s="19" t="s">
        <v>715</v>
      </c>
      <c r="R183" s="21">
        <v>1</v>
      </c>
      <c r="S183" s="167"/>
    </row>
    <row r="184" spans="1:19" ht="111" customHeight="1" x14ac:dyDescent="0.2">
      <c r="A184" s="14">
        <v>2</v>
      </c>
      <c r="B184" s="14">
        <v>2.8</v>
      </c>
      <c r="C184" s="15" t="s">
        <v>706</v>
      </c>
      <c r="D184" s="14" t="s">
        <v>180</v>
      </c>
      <c r="E184" s="17" t="s">
        <v>490</v>
      </c>
      <c r="F184" s="18" t="s">
        <v>707</v>
      </c>
      <c r="G184" s="18" t="s">
        <v>20</v>
      </c>
      <c r="H184" s="19" t="s">
        <v>512</v>
      </c>
      <c r="I184" s="18" t="s">
        <v>22</v>
      </c>
      <c r="J184" s="19" t="s">
        <v>708</v>
      </c>
      <c r="K184" s="18" t="s">
        <v>709</v>
      </c>
      <c r="L184" s="18" t="s">
        <v>710</v>
      </c>
      <c r="M184" s="17" t="s">
        <v>711</v>
      </c>
      <c r="N184" s="19" t="s">
        <v>712</v>
      </c>
      <c r="O184" s="19" t="s">
        <v>726</v>
      </c>
      <c r="P184" s="75" t="s">
        <v>727</v>
      </c>
      <c r="Q184" s="19" t="s">
        <v>715</v>
      </c>
      <c r="R184" s="21">
        <v>1</v>
      </c>
      <c r="S184" s="167"/>
    </row>
    <row r="185" spans="1:19" ht="68.25" customHeight="1" x14ac:dyDescent="0.2">
      <c r="A185" s="14">
        <v>2</v>
      </c>
      <c r="B185" s="14">
        <v>2.8</v>
      </c>
      <c r="C185" s="15" t="s">
        <v>706</v>
      </c>
      <c r="D185" s="14" t="s">
        <v>180</v>
      </c>
      <c r="E185" s="17" t="s">
        <v>490</v>
      </c>
      <c r="F185" s="18" t="s">
        <v>707</v>
      </c>
      <c r="G185" s="18" t="s">
        <v>20</v>
      </c>
      <c r="H185" s="19" t="s">
        <v>512</v>
      </c>
      <c r="I185" s="18" t="s">
        <v>22</v>
      </c>
      <c r="J185" s="19" t="s">
        <v>708</v>
      </c>
      <c r="K185" s="18" t="s">
        <v>709</v>
      </c>
      <c r="L185" s="18" t="s">
        <v>710</v>
      </c>
      <c r="M185" s="17" t="s">
        <v>711</v>
      </c>
      <c r="N185" s="19" t="s">
        <v>712</v>
      </c>
      <c r="O185" s="19" t="s">
        <v>728</v>
      </c>
      <c r="P185" s="76" t="s">
        <v>729</v>
      </c>
      <c r="Q185" s="19" t="s">
        <v>715</v>
      </c>
      <c r="R185" s="21">
        <v>1</v>
      </c>
      <c r="S185" s="167"/>
    </row>
    <row r="186" spans="1:19" ht="76.5" customHeight="1" x14ac:dyDescent="0.2">
      <c r="A186" s="14">
        <v>2</v>
      </c>
      <c r="B186" s="14">
        <v>2.8</v>
      </c>
      <c r="C186" s="15" t="s">
        <v>706</v>
      </c>
      <c r="D186" s="14" t="s">
        <v>180</v>
      </c>
      <c r="E186" s="17" t="s">
        <v>490</v>
      </c>
      <c r="F186" s="18" t="s">
        <v>707</v>
      </c>
      <c r="G186" s="18" t="s">
        <v>20</v>
      </c>
      <c r="H186" s="19" t="s">
        <v>512</v>
      </c>
      <c r="I186" s="18" t="s">
        <v>22</v>
      </c>
      <c r="J186" s="19" t="s">
        <v>708</v>
      </c>
      <c r="K186" s="18" t="s">
        <v>709</v>
      </c>
      <c r="L186" s="18" t="s">
        <v>710</v>
      </c>
      <c r="M186" s="17" t="s">
        <v>711</v>
      </c>
      <c r="N186" s="19" t="s">
        <v>712</v>
      </c>
      <c r="O186" s="19" t="s">
        <v>730</v>
      </c>
      <c r="P186" s="76" t="s">
        <v>731</v>
      </c>
      <c r="Q186" s="19" t="s">
        <v>715</v>
      </c>
      <c r="R186" s="21">
        <v>1</v>
      </c>
      <c r="S186" s="167"/>
    </row>
    <row r="187" spans="1:19" ht="64.5" customHeight="1" x14ac:dyDescent="0.2">
      <c r="A187" s="14">
        <v>2</v>
      </c>
      <c r="B187" s="14">
        <v>2.8</v>
      </c>
      <c r="C187" s="15" t="s">
        <v>706</v>
      </c>
      <c r="D187" s="14" t="s">
        <v>180</v>
      </c>
      <c r="E187" s="17" t="s">
        <v>490</v>
      </c>
      <c r="F187" s="18" t="s">
        <v>707</v>
      </c>
      <c r="G187" s="18" t="s">
        <v>20</v>
      </c>
      <c r="H187" s="19" t="s">
        <v>512</v>
      </c>
      <c r="I187" s="18" t="s">
        <v>22</v>
      </c>
      <c r="J187" s="64" t="s">
        <v>708</v>
      </c>
      <c r="K187" s="18" t="s">
        <v>709</v>
      </c>
      <c r="L187" s="18" t="s">
        <v>710</v>
      </c>
      <c r="M187" s="17" t="s">
        <v>711</v>
      </c>
      <c r="N187" s="19" t="s">
        <v>712</v>
      </c>
      <c r="O187" s="19" t="s">
        <v>732</v>
      </c>
      <c r="P187" s="76" t="s">
        <v>733</v>
      </c>
      <c r="Q187" s="19" t="s">
        <v>715</v>
      </c>
      <c r="R187" s="21">
        <v>1</v>
      </c>
      <c r="S187" s="167"/>
    </row>
    <row r="188" spans="1:19" ht="38.25" customHeight="1" x14ac:dyDescent="0.2">
      <c r="A188" s="14">
        <v>2</v>
      </c>
      <c r="B188" s="14">
        <v>2.8</v>
      </c>
      <c r="C188" s="15" t="s">
        <v>706</v>
      </c>
      <c r="D188" s="14" t="s">
        <v>156</v>
      </c>
      <c r="E188" s="17" t="s">
        <v>490</v>
      </c>
      <c r="F188" s="18" t="s">
        <v>707</v>
      </c>
      <c r="G188" s="18" t="s">
        <v>20</v>
      </c>
      <c r="H188" s="19" t="s">
        <v>28</v>
      </c>
      <c r="I188" s="18" t="s">
        <v>22</v>
      </c>
      <c r="J188" s="19" t="s">
        <v>734</v>
      </c>
      <c r="K188" s="18" t="s">
        <v>735</v>
      </c>
      <c r="L188" s="18" t="s">
        <v>736</v>
      </c>
      <c r="M188" s="17" t="s">
        <v>737</v>
      </c>
      <c r="N188" s="19" t="s">
        <v>162</v>
      </c>
      <c r="O188" s="19" t="s">
        <v>738</v>
      </c>
      <c r="P188" s="18" t="s">
        <v>739</v>
      </c>
      <c r="Q188" s="19" t="s">
        <v>134</v>
      </c>
      <c r="R188" s="42">
        <v>132070955.08</v>
      </c>
      <c r="S188" s="168">
        <f>R188/(R189)</f>
        <v>649.95548759842518</v>
      </c>
    </row>
    <row r="189" spans="1:19" ht="38.25" customHeight="1" x14ac:dyDescent="0.2">
      <c r="A189" s="14">
        <v>2</v>
      </c>
      <c r="B189" s="14">
        <v>2.8</v>
      </c>
      <c r="C189" s="15" t="s">
        <v>706</v>
      </c>
      <c r="D189" s="14" t="s">
        <v>156</v>
      </c>
      <c r="E189" s="17" t="s">
        <v>490</v>
      </c>
      <c r="F189" s="18" t="s">
        <v>707</v>
      </c>
      <c r="G189" s="18" t="s">
        <v>20</v>
      </c>
      <c r="H189" s="19" t="s">
        <v>28</v>
      </c>
      <c r="I189" s="18" t="s">
        <v>22</v>
      </c>
      <c r="J189" s="19" t="s">
        <v>734</v>
      </c>
      <c r="K189" s="18" t="s">
        <v>735</v>
      </c>
      <c r="L189" s="18" t="s">
        <v>736</v>
      </c>
      <c r="M189" s="17" t="s">
        <v>737</v>
      </c>
      <c r="N189" s="19" t="s">
        <v>162</v>
      </c>
      <c r="O189" s="19" t="s">
        <v>740</v>
      </c>
      <c r="P189" s="18" t="s">
        <v>741</v>
      </c>
      <c r="Q189" s="19" t="s">
        <v>237</v>
      </c>
      <c r="R189" s="26">
        <v>203200</v>
      </c>
      <c r="S189" s="169"/>
    </row>
    <row r="190" spans="1:19" ht="97.5" customHeight="1" x14ac:dyDescent="0.2">
      <c r="A190" s="14">
        <v>2</v>
      </c>
      <c r="B190" s="14">
        <v>2.8</v>
      </c>
      <c r="C190" s="15" t="s">
        <v>706</v>
      </c>
      <c r="D190" s="14" t="s">
        <v>156</v>
      </c>
      <c r="E190" s="17" t="s">
        <v>490</v>
      </c>
      <c r="F190" s="18" t="s">
        <v>707</v>
      </c>
      <c r="G190" s="18" t="s">
        <v>20</v>
      </c>
      <c r="H190" s="19" t="s">
        <v>512</v>
      </c>
      <c r="I190" s="18" t="s">
        <v>22</v>
      </c>
      <c r="J190" s="19" t="s">
        <v>742</v>
      </c>
      <c r="K190" s="18" t="s">
        <v>743</v>
      </c>
      <c r="L190" s="18" t="s">
        <v>744</v>
      </c>
      <c r="M190" s="17" t="s">
        <v>745</v>
      </c>
      <c r="N190" s="19" t="s">
        <v>512</v>
      </c>
      <c r="O190" s="19" t="s">
        <v>746</v>
      </c>
      <c r="P190" s="75" t="s">
        <v>747</v>
      </c>
      <c r="Q190" s="19" t="s">
        <v>715</v>
      </c>
      <c r="R190" s="21">
        <v>1</v>
      </c>
      <c r="S190" s="167">
        <v>4</v>
      </c>
    </row>
    <row r="191" spans="1:19" ht="61.5" customHeight="1" x14ac:dyDescent="0.2">
      <c r="A191" s="14">
        <v>2</v>
      </c>
      <c r="B191" s="14">
        <v>2.8</v>
      </c>
      <c r="C191" s="15" t="s">
        <v>706</v>
      </c>
      <c r="D191" s="14" t="s">
        <v>156</v>
      </c>
      <c r="E191" s="17" t="s">
        <v>490</v>
      </c>
      <c r="F191" s="18" t="s">
        <v>707</v>
      </c>
      <c r="G191" s="18" t="s">
        <v>20</v>
      </c>
      <c r="H191" s="19" t="s">
        <v>512</v>
      </c>
      <c r="I191" s="18" t="s">
        <v>22</v>
      </c>
      <c r="J191" s="19" t="s">
        <v>742</v>
      </c>
      <c r="K191" s="18" t="s">
        <v>743</v>
      </c>
      <c r="L191" s="18" t="s">
        <v>744</v>
      </c>
      <c r="M191" s="17" t="s">
        <v>745</v>
      </c>
      <c r="N191" s="19" t="s">
        <v>512</v>
      </c>
      <c r="O191" s="19" t="s">
        <v>748</v>
      </c>
      <c r="P191" s="75" t="s">
        <v>749</v>
      </c>
      <c r="Q191" s="19" t="s">
        <v>715</v>
      </c>
      <c r="R191" s="21">
        <v>1</v>
      </c>
      <c r="S191" s="167"/>
    </row>
    <row r="192" spans="1:19" ht="103.5" customHeight="1" x14ac:dyDescent="0.2">
      <c r="A192" s="14">
        <v>2</v>
      </c>
      <c r="B192" s="14">
        <v>2.8</v>
      </c>
      <c r="C192" s="15" t="s">
        <v>706</v>
      </c>
      <c r="D192" s="14" t="s">
        <v>156</v>
      </c>
      <c r="E192" s="17" t="s">
        <v>490</v>
      </c>
      <c r="F192" s="18" t="s">
        <v>707</v>
      </c>
      <c r="G192" s="18" t="s">
        <v>20</v>
      </c>
      <c r="H192" s="19" t="s">
        <v>512</v>
      </c>
      <c r="I192" s="18" t="s">
        <v>22</v>
      </c>
      <c r="J192" s="19" t="s">
        <v>742</v>
      </c>
      <c r="K192" s="18" t="s">
        <v>743</v>
      </c>
      <c r="L192" s="18" t="s">
        <v>744</v>
      </c>
      <c r="M192" s="17" t="s">
        <v>745</v>
      </c>
      <c r="N192" s="19" t="s">
        <v>512</v>
      </c>
      <c r="O192" s="19" t="s">
        <v>750</v>
      </c>
      <c r="P192" s="75" t="s">
        <v>751</v>
      </c>
      <c r="Q192" s="19" t="s">
        <v>715</v>
      </c>
      <c r="R192" s="21">
        <v>1</v>
      </c>
      <c r="S192" s="167"/>
    </row>
    <row r="193" spans="1:19" ht="78.75" customHeight="1" x14ac:dyDescent="0.2">
      <c r="A193" s="14">
        <v>2</v>
      </c>
      <c r="B193" s="14">
        <v>2.8</v>
      </c>
      <c r="C193" s="15" t="s">
        <v>706</v>
      </c>
      <c r="D193" s="14" t="s">
        <v>156</v>
      </c>
      <c r="E193" s="17" t="s">
        <v>490</v>
      </c>
      <c r="F193" s="18" t="s">
        <v>707</v>
      </c>
      <c r="G193" s="18" t="s">
        <v>20</v>
      </c>
      <c r="H193" s="19" t="s">
        <v>512</v>
      </c>
      <c r="I193" s="18" t="s">
        <v>22</v>
      </c>
      <c r="J193" s="19" t="s">
        <v>742</v>
      </c>
      <c r="K193" s="18" t="s">
        <v>743</v>
      </c>
      <c r="L193" s="18" t="s">
        <v>744</v>
      </c>
      <c r="M193" s="17" t="s">
        <v>745</v>
      </c>
      <c r="N193" s="19" t="s">
        <v>512</v>
      </c>
      <c r="O193" s="19" t="s">
        <v>752</v>
      </c>
      <c r="P193" s="75" t="s">
        <v>753</v>
      </c>
      <c r="Q193" s="19" t="s">
        <v>715</v>
      </c>
      <c r="R193" s="21">
        <v>1</v>
      </c>
      <c r="S193" s="167"/>
    </row>
    <row r="194" spans="1:19" ht="49.5" customHeight="1" x14ac:dyDescent="0.2">
      <c r="A194" s="14">
        <v>2</v>
      </c>
      <c r="B194" s="14">
        <v>2.8</v>
      </c>
      <c r="C194" s="15" t="s">
        <v>754</v>
      </c>
      <c r="D194" s="16" t="s">
        <v>29</v>
      </c>
      <c r="E194" s="17" t="s">
        <v>490</v>
      </c>
      <c r="F194" s="77" t="s">
        <v>755</v>
      </c>
      <c r="G194" s="77" t="s">
        <v>31</v>
      </c>
      <c r="H194" s="78" t="s">
        <v>512</v>
      </c>
      <c r="I194" s="77" t="s">
        <v>32</v>
      </c>
      <c r="J194" s="78" t="s">
        <v>23</v>
      </c>
      <c r="K194" s="77" t="s">
        <v>756</v>
      </c>
      <c r="L194" s="77" t="s">
        <v>757</v>
      </c>
      <c r="M194" s="79" t="s">
        <v>758</v>
      </c>
      <c r="N194" s="78" t="s">
        <v>24</v>
      </c>
      <c r="O194" s="19" t="s">
        <v>759</v>
      </c>
      <c r="P194" s="75" t="s">
        <v>760</v>
      </c>
      <c r="Q194" s="24" t="s">
        <v>354</v>
      </c>
      <c r="R194" s="21" t="s">
        <v>25</v>
      </c>
      <c r="S194" s="139" t="s">
        <v>25</v>
      </c>
    </row>
    <row r="195" spans="1:19" ht="45" customHeight="1" x14ac:dyDescent="0.2">
      <c r="A195" s="14">
        <v>2</v>
      </c>
      <c r="B195" s="14">
        <v>2.8</v>
      </c>
      <c r="C195" s="15" t="s">
        <v>754</v>
      </c>
      <c r="D195" s="16" t="s">
        <v>29</v>
      </c>
      <c r="E195" s="17" t="s">
        <v>490</v>
      </c>
      <c r="F195" s="77" t="s">
        <v>755</v>
      </c>
      <c r="G195" s="77" t="s">
        <v>31</v>
      </c>
      <c r="H195" s="78" t="s">
        <v>512</v>
      </c>
      <c r="I195" s="77" t="s">
        <v>32</v>
      </c>
      <c r="J195" s="78" t="s">
        <v>23</v>
      </c>
      <c r="K195" s="77" t="s">
        <v>756</v>
      </c>
      <c r="L195" s="77" t="s">
        <v>757</v>
      </c>
      <c r="M195" s="79" t="s">
        <v>758</v>
      </c>
      <c r="N195" s="78" t="s">
        <v>24</v>
      </c>
      <c r="O195" s="19" t="s">
        <v>761</v>
      </c>
      <c r="P195" s="75" t="s">
        <v>762</v>
      </c>
      <c r="Q195" s="24" t="s">
        <v>354</v>
      </c>
      <c r="R195" s="31" t="s">
        <v>25</v>
      </c>
      <c r="S195" s="140"/>
    </row>
    <row r="196" spans="1:19" ht="37.5" customHeight="1" x14ac:dyDescent="0.2">
      <c r="A196" s="14">
        <v>2</v>
      </c>
      <c r="B196" s="14">
        <v>2.8</v>
      </c>
      <c r="C196" s="15" t="s">
        <v>754</v>
      </c>
      <c r="D196" s="16" t="s">
        <v>156</v>
      </c>
      <c r="E196" s="17" t="s">
        <v>490</v>
      </c>
      <c r="F196" s="77" t="s">
        <v>763</v>
      </c>
      <c r="G196" s="77" t="s">
        <v>20</v>
      </c>
      <c r="H196" s="78" t="s">
        <v>28</v>
      </c>
      <c r="I196" s="77" t="s">
        <v>22</v>
      </c>
      <c r="J196" s="78" t="s">
        <v>764</v>
      </c>
      <c r="K196" s="77" t="s">
        <v>765</v>
      </c>
      <c r="L196" s="77" t="s">
        <v>766</v>
      </c>
      <c r="M196" s="77" t="s">
        <v>767</v>
      </c>
      <c r="N196" s="78" t="s">
        <v>162</v>
      </c>
      <c r="O196" s="19" t="s">
        <v>768</v>
      </c>
      <c r="P196" s="18" t="s">
        <v>769</v>
      </c>
      <c r="Q196" s="24" t="s">
        <v>134</v>
      </c>
      <c r="R196" s="42">
        <v>76699732.230000004</v>
      </c>
      <c r="S196" s="166">
        <f>R196/(R197)</f>
        <v>1515.2060890952193</v>
      </c>
    </row>
    <row r="197" spans="1:19" ht="37.5" customHeight="1" x14ac:dyDescent="0.2">
      <c r="A197" s="14">
        <v>2</v>
      </c>
      <c r="B197" s="14">
        <v>2.8</v>
      </c>
      <c r="C197" s="15" t="s">
        <v>754</v>
      </c>
      <c r="D197" s="16" t="s">
        <v>156</v>
      </c>
      <c r="E197" s="17" t="s">
        <v>490</v>
      </c>
      <c r="F197" s="77" t="s">
        <v>763</v>
      </c>
      <c r="G197" s="77" t="s">
        <v>20</v>
      </c>
      <c r="H197" s="78" t="s">
        <v>28</v>
      </c>
      <c r="I197" s="77" t="s">
        <v>22</v>
      </c>
      <c r="J197" s="78" t="s">
        <v>764</v>
      </c>
      <c r="K197" s="77" t="s">
        <v>765</v>
      </c>
      <c r="L197" s="77" t="s">
        <v>766</v>
      </c>
      <c r="M197" s="77" t="s">
        <v>767</v>
      </c>
      <c r="N197" s="78" t="s">
        <v>162</v>
      </c>
      <c r="O197" s="19" t="s">
        <v>770</v>
      </c>
      <c r="P197" s="18" t="s">
        <v>771</v>
      </c>
      <c r="Q197" s="19" t="s">
        <v>772</v>
      </c>
      <c r="R197" s="26">
        <v>50620</v>
      </c>
      <c r="S197" s="166"/>
    </row>
    <row r="198" spans="1:19" ht="35.25" customHeight="1" x14ac:dyDescent="0.2">
      <c r="A198" s="14">
        <v>2</v>
      </c>
      <c r="B198" s="14">
        <v>2.8</v>
      </c>
      <c r="C198" s="15" t="s">
        <v>754</v>
      </c>
      <c r="D198" s="16" t="s">
        <v>156</v>
      </c>
      <c r="E198" s="17" t="s">
        <v>490</v>
      </c>
      <c r="F198" s="77" t="s">
        <v>763</v>
      </c>
      <c r="G198" s="77" t="s">
        <v>20</v>
      </c>
      <c r="H198" s="78" t="s">
        <v>28</v>
      </c>
      <c r="I198" s="77" t="s">
        <v>22</v>
      </c>
      <c r="J198" s="78" t="s">
        <v>773</v>
      </c>
      <c r="K198" s="77" t="s">
        <v>774</v>
      </c>
      <c r="L198" s="77" t="s">
        <v>775</v>
      </c>
      <c r="M198" s="77" t="s">
        <v>776</v>
      </c>
      <c r="N198" s="78" t="s">
        <v>162</v>
      </c>
      <c r="O198" s="19" t="s">
        <v>777</v>
      </c>
      <c r="P198" s="18" t="s">
        <v>778</v>
      </c>
      <c r="Q198" s="19" t="s">
        <v>134</v>
      </c>
      <c r="R198" s="42">
        <v>53573490.869999997</v>
      </c>
      <c r="S198" s="166">
        <f>R198/(R199)</f>
        <v>1058.3463229948636</v>
      </c>
    </row>
    <row r="199" spans="1:19" ht="35.25" customHeight="1" x14ac:dyDescent="0.2">
      <c r="A199" s="14">
        <v>2</v>
      </c>
      <c r="B199" s="14">
        <v>2.8</v>
      </c>
      <c r="C199" s="15" t="s">
        <v>754</v>
      </c>
      <c r="D199" s="16" t="s">
        <v>156</v>
      </c>
      <c r="E199" s="17" t="s">
        <v>490</v>
      </c>
      <c r="F199" s="77" t="s">
        <v>763</v>
      </c>
      <c r="G199" s="77" t="s">
        <v>20</v>
      </c>
      <c r="H199" s="78" t="s">
        <v>28</v>
      </c>
      <c r="I199" s="77" t="s">
        <v>22</v>
      </c>
      <c r="J199" s="78" t="s">
        <v>773</v>
      </c>
      <c r="K199" s="77" t="s">
        <v>774</v>
      </c>
      <c r="L199" s="77" t="s">
        <v>775</v>
      </c>
      <c r="M199" s="77" t="s">
        <v>776</v>
      </c>
      <c r="N199" s="78" t="s">
        <v>162</v>
      </c>
      <c r="O199" s="19" t="s">
        <v>770</v>
      </c>
      <c r="P199" s="18" t="s">
        <v>771</v>
      </c>
      <c r="Q199" s="19" t="s">
        <v>772</v>
      </c>
      <c r="R199" s="26">
        <v>50620</v>
      </c>
      <c r="S199" s="166"/>
    </row>
    <row r="200" spans="1:19" ht="51.75" customHeight="1" x14ac:dyDescent="0.2">
      <c r="A200" s="14">
        <v>2</v>
      </c>
      <c r="B200" s="14">
        <v>2.8</v>
      </c>
      <c r="C200" s="15" t="s">
        <v>304</v>
      </c>
      <c r="D200" s="16" t="s">
        <v>156</v>
      </c>
      <c r="E200" s="25" t="s">
        <v>779</v>
      </c>
      <c r="F200" s="77" t="s">
        <v>763</v>
      </c>
      <c r="G200" s="77" t="s">
        <v>309</v>
      </c>
      <c r="H200" s="78" t="s">
        <v>21</v>
      </c>
      <c r="I200" s="77" t="s">
        <v>32</v>
      </c>
      <c r="J200" s="78" t="s">
        <v>129</v>
      </c>
      <c r="K200" s="18" t="s">
        <v>780</v>
      </c>
      <c r="L200" s="77" t="s">
        <v>781</v>
      </c>
      <c r="M200" s="77" t="s">
        <v>782</v>
      </c>
      <c r="N200" s="78" t="s">
        <v>24</v>
      </c>
      <c r="O200" s="80" t="s">
        <v>783</v>
      </c>
      <c r="P200" s="81" t="s">
        <v>784</v>
      </c>
      <c r="Q200" s="19" t="s">
        <v>785</v>
      </c>
      <c r="R200" s="57">
        <v>0</v>
      </c>
      <c r="S200" s="144" t="s">
        <v>25</v>
      </c>
    </row>
    <row r="201" spans="1:19" ht="47.25" customHeight="1" x14ac:dyDescent="0.2">
      <c r="A201" s="14">
        <v>2</v>
      </c>
      <c r="B201" s="14">
        <v>2.8</v>
      </c>
      <c r="C201" s="15" t="s">
        <v>304</v>
      </c>
      <c r="D201" s="14" t="s">
        <v>156</v>
      </c>
      <c r="E201" s="17" t="s">
        <v>779</v>
      </c>
      <c r="F201" s="18" t="s">
        <v>763</v>
      </c>
      <c r="G201" s="18" t="s">
        <v>20</v>
      </c>
      <c r="H201" s="19" t="s">
        <v>21</v>
      </c>
      <c r="I201" s="18" t="s">
        <v>32</v>
      </c>
      <c r="J201" s="19" t="s">
        <v>129</v>
      </c>
      <c r="K201" s="18" t="s">
        <v>780</v>
      </c>
      <c r="L201" s="77" t="s">
        <v>781</v>
      </c>
      <c r="M201" s="77" t="s">
        <v>782</v>
      </c>
      <c r="N201" s="19" t="s">
        <v>24</v>
      </c>
      <c r="O201" s="19" t="s">
        <v>786</v>
      </c>
      <c r="P201" s="18" t="s">
        <v>787</v>
      </c>
      <c r="Q201" s="19" t="s">
        <v>785</v>
      </c>
      <c r="R201" s="57" t="s">
        <v>25</v>
      </c>
      <c r="S201" s="144"/>
    </row>
    <row r="202" spans="1:19" ht="32.25" customHeight="1" x14ac:dyDescent="0.2">
      <c r="A202" s="14">
        <v>2</v>
      </c>
      <c r="B202" s="14">
        <v>2.8</v>
      </c>
      <c r="C202" s="15" t="s">
        <v>788</v>
      </c>
      <c r="D202" s="14" t="s">
        <v>26</v>
      </c>
      <c r="E202" s="17" t="s">
        <v>490</v>
      </c>
      <c r="F202" s="77" t="s">
        <v>755</v>
      </c>
      <c r="G202" s="77" t="s">
        <v>20</v>
      </c>
      <c r="H202" s="78" t="s">
        <v>21</v>
      </c>
      <c r="I202" s="73" t="s">
        <v>22</v>
      </c>
      <c r="J202" s="78" t="s">
        <v>23</v>
      </c>
      <c r="K202" s="18" t="s">
        <v>789</v>
      </c>
      <c r="L202" s="77" t="s">
        <v>790</v>
      </c>
      <c r="M202" s="79" t="s">
        <v>791</v>
      </c>
      <c r="N202" s="78" t="s">
        <v>24</v>
      </c>
      <c r="O202" s="19" t="s">
        <v>792</v>
      </c>
      <c r="P202" s="18" t="s">
        <v>793</v>
      </c>
      <c r="Q202" s="19" t="s">
        <v>772</v>
      </c>
      <c r="R202" s="26">
        <v>6418</v>
      </c>
      <c r="S202" s="144">
        <f>R202/R203</f>
        <v>0.1267878308968787</v>
      </c>
    </row>
    <row r="203" spans="1:19" ht="32.25" customHeight="1" x14ac:dyDescent="0.2">
      <c r="A203" s="14">
        <v>2</v>
      </c>
      <c r="B203" s="14">
        <v>2.8</v>
      </c>
      <c r="C203" s="15" t="s">
        <v>788</v>
      </c>
      <c r="D203" s="14" t="s">
        <v>26</v>
      </c>
      <c r="E203" s="17" t="s">
        <v>490</v>
      </c>
      <c r="F203" s="77" t="s">
        <v>755</v>
      </c>
      <c r="G203" s="77" t="s">
        <v>20</v>
      </c>
      <c r="H203" s="78" t="s">
        <v>21</v>
      </c>
      <c r="I203" s="73" t="s">
        <v>22</v>
      </c>
      <c r="J203" s="78" t="s">
        <v>23</v>
      </c>
      <c r="K203" s="18" t="s">
        <v>789</v>
      </c>
      <c r="L203" s="77" t="s">
        <v>790</v>
      </c>
      <c r="M203" s="79" t="s">
        <v>791</v>
      </c>
      <c r="N203" s="78" t="s">
        <v>24</v>
      </c>
      <c r="O203" s="19" t="s">
        <v>794</v>
      </c>
      <c r="P203" s="18" t="s">
        <v>795</v>
      </c>
      <c r="Q203" s="19" t="s">
        <v>772</v>
      </c>
      <c r="R203" s="26">
        <v>50620</v>
      </c>
      <c r="S203" s="144"/>
    </row>
    <row r="204" spans="1:19" ht="48.75" customHeight="1" x14ac:dyDescent="0.2">
      <c r="A204" s="14">
        <v>2</v>
      </c>
      <c r="B204" s="14">
        <v>2.8</v>
      </c>
      <c r="C204" s="15" t="s">
        <v>788</v>
      </c>
      <c r="D204" s="14" t="s">
        <v>18</v>
      </c>
      <c r="E204" s="17" t="s">
        <v>490</v>
      </c>
      <c r="F204" s="77" t="s">
        <v>755</v>
      </c>
      <c r="G204" s="18" t="s">
        <v>20</v>
      </c>
      <c r="H204" s="19" t="s">
        <v>28</v>
      </c>
      <c r="I204" s="18" t="s">
        <v>32</v>
      </c>
      <c r="J204" s="19" t="s">
        <v>23</v>
      </c>
      <c r="K204" s="18" t="s">
        <v>796</v>
      </c>
      <c r="L204" s="18" t="s">
        <v>797</v>
      </c>
      <c r="M204" s="17" t="s">
        <v>798</v>
      </c>
      <c r="N204" s="17" t="s">
        <v>24</v>
      </c>
      <c r="O204" s="19" t="s">
        <v>799</v>
      </c>
      <c r="P204" s="18" t="s">
        <v>800</v>
      </c>
      <c r="Q204" s="19" t="s">
        <v>801</v>
      </c>
      <c r="R204" s="21" t="s">
        <v>25</v>
      </c>
      <c r="S204" s="139" t="s">
        <v>25</v>
      </c>
    </row>
    <row r="205" spans="1:19" ht="56.25" customHeight="1" x14ac:dyDescent="0.2">
      <c r="A205" s="14">
        <v>2</v>
      </c>
      <c r="B205" s="14">
        <v>2.8</v>
      </c>
      <c r="C205" s="15" t="s">
        <v>788</v>
      </c>
      <c r="D205" s="14" t="s">
        <v>18</v>
      </c>
      <c r="E205" s="17" t="s">
        <v>490</v>
      </c>
      <c r="F205" s="77" t="s">
        <v>755</v>
      </c>
      <c r="G205" s="18" t="s">
        <v>20</v>
      </c>
      <c r="H205" s="19" t="s">
        <v>28</v>
      </c>
      <c r="I205" s="18" t="s">
        <v>32</v>
      </c>
      <c r="J205" s="19" t="s">
        <v>23</v>
      </c>
      <c r="K205" s="18" t="s">
        <v>796</v>
      </c>
      <c r="L205" s="18" t="s">
        <v>797</v>
      </c>
      <c r="M205" s="17" t="s">
        <v>798</v>
      </c>
      <c r="N205" s="17" t="s">
        <v>24</v>
      </c>
      <c r="O205" s="19" t="s">
        <v>802</v>
      </c>
      <c r="P205" s="18" t="s">
        <v>803</v>
      </c>
      <c r="Q205" s="19" t="s">
        <v>801</v>
      </c>
      <c r="R205" s="31" t="s">
        <v>25</v>
      </c>
      <c r="S205" s="140"/>
    </row>
    <row r="206" spans="1:19" ht="49.5" customHeight="1" x14ac:dyDescent="0.2">
      <c r="A206" s="14">
        <v>2</v>
      </c>
      <c r="B206" s="14">
        <v>2.8</v>
      </c>
      <c r="C206" s="15" t="s">
        <v>788</v>
      </c>
      <c r="D206" s="14" t="s">
        <v>18</v>
      </c>
      <c r="E206" s="17" t="s">
        <v>490</v>
      </c>
      <c r="F206" s="77" t="s">
        <v>755</v>
      </c>
      <c r="G206" s="18" t="s">
        <v>20</v>
      </c>
      <c r="H206" s="19" t="s">
        <v>28</v>
      </c>
      <c r="I206" s="18" t="s">
        <v>32</v>
      </c>
      <c r="J206" s="19" t="s">
        <v>23</v>
      </c>
      <c r="K206" s="18" t="s">
        <v>804</v>
      </c>
      <c r="L206" s="18" t="s">
        <v>805</v>
      </c>
      <c r="M206" s="17" t="s">
        <v>806</v>
      </c>
      <c r="N206" s="17" t="s">
        <v>24</v>
      </c>
      <c r="O206" s="19" t="s">
        <v>807</v>
      </c>
      <c r="P206" s="18" t="s">
        <v>808</v>
      </c>
      <c r="Q206" s="19" t="s">
        <v>772</v>
      </c>
      <c r="R206" s="26">
        <v>34600</v>
      </c>
      <c r="S206" s="139">
        <f>(R206/R207)</f>
        <v>0.68352429869616749</v>
      </c>
    </row>
    <row r="207" spans="1:19" ht="41.25" customHeight="1" x14ac:dyDescent="0.2">
      <c r="A207" s="14">
        <v>2</v>
      </c>
      <c r="B207" s="14">
        <v>2.8</v>
      </c>
      <c r="C207" s="15" t="s">
        <v>788</v>
      </c>
      <c r="D207" s="14" t="s">
        <v>18</v>
      </c>
      <c r="E207" s="17" t="s">
        <v>490</v>
      </c>
      <c r="F207" s="77" t="s">
        <v>755</v>
      </c>
      <c r="G207" s="18" t="s">
        <v>20</v>
      </c>
      <c r="H207" s="19" t="s">
        <v>28</v>
      </c>
      <c r="I207" s="18" t="s">
        <v>32</v>
      </c>
      <c r="J207" s="19" t="s">
        <v>23</v>
      </c>
      <c r="K207" s="18" t="s">
        <v>804</v>
      </c>
      <c r="L207" s="18" t="s">
        <v>805</v>
      </c>
      <c r="M207" s="17" t="s">
        <v>806</v>
      </c>
      <c r="N207" s="17" t="s">
        <v>24</v>
      </c>
      <c r="O207" s="19" t="s">
        <v>794</v>
      </c>
      <c r="P207" s="18" t="s">
        <v>795</v>
      </c>
      <c r="Q207" s="19" t="s">
        <v>772</v>
      </c>
      <c r="R207" s="26">
        <v>50620</v>
      </c>
      <c r="S207" s="140"/>
    </row>
    <row r="208" spans="1:19" ht="50.25" customHeight="1" x14ac:dyDescent="0.2">
      <c r="A208" s="14">
        <v>2</v>
      </c>
      <c r="B208" s="14">
        <v>2.8</v>
      </c>
      <c r="C208" s="15" t="s">
        <v>809</v>
      </c>
      <c r="D208" s="14" t="s">
        <v>29</v>
      </c>
      <c r="E208" s="17" t="s">
        <v>490</v>
      </c>
      <c r="F208" s="18" t="s">
        <v>810</v>
      </c>
      <c r="G208" s="18" t="s">
        <v>31</v>
      </c>
      <c r="H208" s="19" t="s">
        <v>21</v>
      </c>
      <c r="I208" s="18" t="s">
        <v>32</v>
      </c>
      <c r="J208" s="19" t="s">
        <v>23</v>
      </c>
      <c r="K208" s="18" t="s">
        <v>811</v>
      </c>
      <c r="L208" s="18" t="s">
        <v>812</v>
      </c>
      <c r="M208" s="17" t="s">
        <v>813</v>
      </c>
      <c r="N208" s="17" t="s">
        <v>24</v>
      </c>
      <c r="O208" s="19" t="s">
        <v>814</v>
      </c>
      <c r="P208" s="18" t="s">
        <v>815</v>
      </c>
      <c r="Q208" s="19" t="s">
        <v>816</v>
      </c>
      <c r="R208" s="21" t="s">
        <v>25</v>
      </c>
      <c r="S208" s="139" t="s">
        <v>25</v>
      </c>
    </row>
    <row r="209" spans="1:19" ht="52.5" customHeight="1" x14ac:dyDescent="0.2">
      <c r="A209" s="14">
        <v>2</v>
      </c>
      <c r="B209" s="14">
        <v>2.8</v>
      </c>
      <c r="C209" s="15" t="s">
        <v>809</v>
      </c>
      <c r="D209" s="14" t="s">
        <v>29</v>
      </c>
      <c r="E209" s="17" t="s">
        <v>490</v>
      </c>
      <c r="F209" s="18" t="s">
        <v>810</v>
      </c>
      <c r="G209" s="18" t="s">
        <v>31</v>
      </c>
      <c r="H209" s="19" t="s">
        <v>21</v>
      </c>
      <c r="I209" s="18" t="s">
        <v>32</v>
      </c>
      <c r="J209" s="19" t="s">
        <v>23</v>
      </c>
      <c r="K209" s="18" t="s">
        <v>811</v>
      </c>
      <c r="L209" s="18" t="s">
        <v>812</v>
      </c>
      <c r="M209" s="17" t="s">
        <v>813</v>
      </c>
      <c r="N209" s="17" t="s">
        <v>24</v>
      </c>
      <c r="O209" s="19" t="s">
        <v>817</v>
      </c>
      <c r="P209" s="18" t="s">
        <v>818</v>
      </c>
      <c r="Q209" s="19" t="s">
        <v>816</v>
      </c>
      <c r="R209" s="31" t="s">
        <v>25</v>
      </c>
      <c r="S209" s="140"/>
    </row>
    <row r="210" spans="1:19" ht="47.25" customHeight="1" x14ac:dyDescent="0.2">
      <c r="A210" s="14">
        <v>2</v>
      </c>
      <c r="B210" s="14">
        <v>2.8</v>
      </c>
      <c r="C210" s="15" t="s">
        <v>809</v>
      </c>
      <c r="D210" s="14" t="s">
        <v>29</v>
      </c>
      <c r="E210" s="17" t="s">
        <v>490</v>
      </c>
      <c r="F210" s="18" t="s">
        <v>810</v>
      </c>
      <c r="G210" s="18" t="s">
        <v>31</v>
      </c>
      <c r="H210" s="19" t="s">
        <v>21</v>
      </c>
      <c r="I210" s="18" t="s">
        <v>32</v>
      </c>
      <c r="J210" s="19" t="s">
        <v>23</v>
      </c>
      <c r="K210" s="18" t="s">
        <v>819</v>
      </c>
      <c r="L210" s="18" t="s">
        <v>820</v>
      </c>
      <c r="M210" s="17" t="s">
        <v>821</v>
      </c>
      <c r="N210" s="17" t="s">
        <v>24</v>
      </c>
      <c r="O210" s="19" t="s">
        <v>822</v>
      </c>
      <c r="P210" s="18" t="s">
        <v>823</v>
      </c>
      <c r="Q210" s="19" t="s">
        <v>816</v>
      </c>
      <c r="R210" s="21" t="s">
        <v>25</v>
      </c>
      <c r="S210" s="139" t="s">
        <v>25</v>
      </c>
    </row>
    <row r="211" spans="1:19" ht="54" customHeight="1" x14ac:dyDescent="0.2">
      <c r="A211" s="14">
        <v>2</v>
      </c>
      <c r="B211" s="14">
        <v>2.8</v>
      </c>
      <c r="C211" s="15" t="s">
        <v>809</v>
      </c>
      <c r="D211" s="14" t="s">
        <v>29</v>
      </c>
      <c r="E211" s="17" t="s">
        <v>490</v>
      </c>
      <c r="F211" s="18" t="s">
        <v>810</v>
      </c>
      <c r="G211" s="18" t="s">
        <v>31</v>
      </c>
      <c r="H211" s="19" t="s">
        <v>21</v>
      </c>
      <c r="I211" s="18" t="s">
        <v>32</v>
      </c>
      <c r="J211" s="19" t="s">
        <v>23</v>
      </c>
      <c r="K211" s="18" t="s">
        <v>819</v>
      </c>
      <c r="L211" s="18" t="s">
        <v>820</v>
      </c>
      <c r="M211" s="17" t="s">
        <v>821</v>
      </c>
      <c r="N211" s="17" t="s">
        <v>24</v>
      </c>
      <c r="O211" s="19" t="s">
        <v>824</v>
      </c>
      <c r="P211" s="18" t="s">
        <v>825</v>
      </c>
      <c r="Q211" s="19" t="s">
        <v>816</v>
      </c>
      <c r="R211" s="31" t="s">
        <v>25</v>
      </c>
      <c r="S211" s="140"/>
    </row>
    <row r="212" spans="1:19" ht="42.75" customHeight="1" x14ac:dyDescent="0.2">
      <c r="A212" s="14">
        <v>2</v>
      </c>
      <c r="B212" s="14">
        <v>2.11</v>
      </c>
      <c r="C212" s="15" t="s">
        <v>826</v>
      </c>
      <c r="D212" s="14" t="s">
        <v>18</v>
      </c>
      <c r="E212" s="17" t="s">
        <v>827</v>
      </c>
      <c r="F212" s="18" t="s">
        <v>828</v>
      </c>
      <c r="G212" s="18" t="s">
        <v>20</v>
      </c>
      <c r="H212" s="19" t="s">
        <v>28</v>
      </c>
      <c r="I212" s="18" t="s">
        <v>22</v>
      </c>
      <c r="J212" s="19" t="s">
        <v>829</v>
      </c>
      <c r="K212" s="18" t="s">
        <v>830</v>
      </c>
      <c r="L212" s="18" t="s">
        <v>831</v>
      </c>
      <c r="M212" s="17" t="s">
        <v>832</v>
      </c>
      <c r="N212" s="19" t="s">
        <v>162</v>
      </c>
      <c r="O212" s="19" t="s">
        <v>833</v>
      </c>
      <c r="P212" s="18" t="s">
        <v>834</v>
      </c>
      <c r="Q212" s="19" t="s">
        <v>134</v>
      </c>
      <c r="R212" s="57">
        <v>97104625.840000004</v>
      </c>
      <c r="S212" s="153">
        <f>R212/R213</f>
        <v>602.9545591376484</v>
      </c>
    </row>
    <row r="213" spans="1:19" ht="42.75" customHeight="1" x14ac:dyDescent="0.2">
      <c r="A213" s="14">
        <v>2</v>
      </c>
      <c r="B213" s="14">
        <v>2.11</v>
      </c>
      <c r="C213" s="15" t="s">
        <v>826</v>
      </c>
      <c r="D213" s="14" t="s">
        <v>18</v>
      </c>
      <c r="E213" s="17" t="s">
        <v>827</v>
      </c>
      <c r="F213" s="18" t="s">
        <v>828</v>
      </c>
      <c r="G213" s="18" t="s">
        <v>20</v>
      </c>
      <c r="H213" s="19" t="s">
        <v>28</v>
      </c>
      <c r="I213" s="18" t="s">
        <v>22</v>
      </c>
      <c r="J213" s="19" t="s">
        <v>829</v>
      </c>
      <c r="K213" s="18" t="s">
        <v>830</v>
      </c>
      <c r="L213" s="18" t="s">
        <v>831</v>
      </c>
      <c r="M213" s="17" t="s">
        <v>832</v>
      </c>
      <c r="N213" s="19" t="s">
        <v>162</v>
      </c>
      <c r="O213" s="19" t="s">
        <v>835</v>
      </c>
      <c r="P213" s="18" t="s">
        <v>836</v>
      </c>
      <c r="Q213" s="36" t="s">
        <v>837</v>
      </c>
      <c r="R213" s="26">
        <v>161048</v>
      </c>
      <c r="S213" s="153"/>
    </row>
    <row r="214" spans="1:19" ht="45.75" customHeight="1" x14ac:dyDescent="0.2">
      <c r="A214" s="14">
        <v>2</v>
      </c>
      <c r="B214" s="82">
        <v>2.1</v>
      </c>
      <c r="C214" s="15" t="s">
        <v>669</v>
      </c>
      <c r="D214" s="14" t="s">
        <v>18</v>
      </c>
      <c r="E214" s="17" t="s">
        <v>827</v>
      </c>
      <c r="F214" s="18" t="s">
        <v>828</v>
      </c>
      <c r="G214" s="18" t="s">
        <v>20</v>
      </c>
      <c r="H214" s="19" t="s">
        <v>28</v>
      </c>
      <c r="I214" s="18" t="s">
        <v>22</v>
      </c>
      <c r="J214" s="19" t="s">
        <v>838</v>
      </c>
      <c r="K214" s="18" t="s">
        <v>839</v>
      </c>
      <c r="L214" s="18" t="s">
        <v>840</v>
      </c>
      <c r="M214" s="18" t="s">
        <v>841</v>
      </c>
      <c r="N214" s="19" t="s">
        <v>162</v>
      </c>
      <c r="O214" s="19" t="s">
        <v>842</v>
      </c>
      <c r="P214" s="18" t="s">
        <v>843</v>
      </c>
      <c r="Q214" s="36" t="s">
        <v>134</v>
      </c>
      <c r="R214" s="57">
        <v>292356545.74000001</v>
      </c>
      <c r="S214" s="161">
        <f>R214/(R215+R216)</f>
        <v>1298.1854040780804</v>
      </c>
    </row>
    <row r="215" spans="1:19" ht="45.75" customHeight="1" x14ac:dyDescent="0.2">
      <c r="A215" s="14">
        <v>2</v>
      </c>
      <c r="B215" s="82">
        <v>2.1</v>
      </c>
      <c r="C215" s="15" t="s">
        <v>669</v>
      </c>
      <c r="D215" s="14" t="s">
        <v>18</v>
      </c>
      <c r="E215" s="17" t="s">
        <v>827</v>
      </c>
      <c r="F215" s="18" t="s">
        <v>828</v>
      </c>
      <c r="G215" s="18" t="s">
        <v>20</v>
      </c>
      <c r="H215" s="19" t="s">
        <v>28</v>
      </c>
      <c r="I215" s="18" t="s">
        <v>22</v>
      </c>
      <c r="J215" s="19" t="s">
        <v>838</v>
      </c>
      <c r="K215" s="18" t="s">
        <v>839</v>
      </c>
      <c r="L215" s="18" t="s">
        <v>840</v>
      </c>
      <c r="M215" s="18" t="s">
        <v>841</v>
      </c>
      <c r="N215" s="19" t="s">
        <v>162</v>
      </c>
      <c r="O215" s="19" t="s">
        <v>844</v>
      </c>
      <c r="P215" s="18" t="s">
        <v>845</v>
      </c>
      <c r="Q215" s="36" t="s">
        <v>846</v>
      </c>
      <c r="R215" s="26">
        <v>220172</v>
      </c>
      <c r="S215" s="162"/>
    </row>
    <row r="216" spans="1:19" ht="45.75" customHeight="1" x14ac:dyDescent="0.2">
      <c r="A216" s="14">
        <v>2</v>
      </c>
      <c r="B216" s="82">
        <v>2.1</v>
      </c>
      <c r="C216" s="15" t="s">
        <v>669</v>
      </c>
      <c r="D216" s="14" t="s">
        <v>18</v>
      </c>
      <c r="E216" s="17" t="s">
        <v>827</v>
      </c>
      <c r="F216" s="18" t="s">
        <v>828</v>
      </c>
      <c r="G216" s="18" t="s">
        <v>20</v>
      </c>
      <c r="H216" s="19" t="s">
        <v>28</v>
      </c>
      <c r="I216" s="18" t="s">
        <v>22</v>
      </c>
      <c r="J216" s="19" t="s">
        <v>838</v>
      </c>
      <c r="K216" s="18" t="s">
        <v>839</v>
      </c>
      <c r="L216" s="18" t="s">
        <v>840</v>
      </c>
      <c r="M216" s="18" t="s">
        <v>841</v>
      </c>
      <c r="N216" s="19" t="s">
        <v>162</v>
      </c>
      <c r="O216" s="19" t="s">
        <v>847</v>
      </c>
      <c r="P216" s="18" t="s">
        <v>848</v>
      </c>
      <c r="Q216" s="36" t="s">
        <v>846</v>
      </c>
      <c r="R216" s="26">
        <v>5032</v>
      </c>
      <c r="S216" s="163"/>
    </row>
    <row r="217" spans="1:19" ht="42" customHeight="1" x14ac:dyDescent="0.2">
      <c r="A217" s="14">
        <v>2</v>
      </c>
      <c r="B217" s="14">
        <v>2.11</v>
      </c>
      <c r="C217" s="15" t="s">
        <v>826</v>
      </c>
      <c r="D217" s="14" t="s">
        <v>156</v>
      </c>
      <c r="E217" s="17" t="s">
        <v>827</v>
      </c>
      <c r="F217" s="18" t="s">
        <v>828</v>
      </c>
      <c r="G217" s="18" t="s">
        <v>20</v>
      </c>
      <c r="H217" s="19" t="s">
        <v>21</v>
      </c>
      <c r="I217" s="18" t="s">
        <v>22</v>
      </c>
      <c r="J217" s="19" t="s">
        <v>849</v>
      </c>
      <c r="K217" s="18" t="s">
        <v>850</v>
      </c>
      <c r="L217" s="18" t="s">
        <v>851</v>
      </c>
      <c r="M217" s="18" t="s">
        <v>852</v>
      </c>
      <c r="N217" s="19" t="s">
        <v>24</v>
      </c>
      <c r="O217" s="19" t="s">
        <v>853</v>
      </c>
      <c r="P217" s="18" t="s">
        <v>854</v>
      </c>
      <c r="Q217" s="19" t="s">
        <v>855</v>
      </c>
      <c r="R217" s="83">
        <v>8355212</v>
      </c>
      <c r="S217" s="164">
        <f>R217/R218</f>
        <v>0.30918752870921162</v>
      </c>
    </row>
    <row r="218" spans="1:19" ht="42" customHeight="1" x14ac:dyDescent="0.2">
      <c r="A218" s="14">
        <v>2</v>
      </c>
      <c r="B218" s="14">
        <v>2.11</v>
      </c>
      <c r="C218" s="15" t="s">
        <v>826</v>
      </c>
      <c r="D218" s="14" t="s">
        <v>156</v>
      </c>
      <c r="E218" s="17" t="s">
        <v>827</v>
      </c>
      <c r="F218" s="18" t="s">
        <v>828</v>
      </c>
      <c r="G218" s="18" t="s">
        <v>20</v>
      </c>
      <c r="H218" s="19" t="s">
        <v>21</v>
      </c>
      <c r="I218" s="18" t="s">
        <v>22</v>
      </c>
      <c r="J218" s="19" t="s">
        <v>849</v>
      </c>
      <c r="K218" s="18" t="s">
        <v>850</v>
      </c>
      <c r="L218" s="18" t="s">
        <v>851</v>
      </c>
      <c r="M218" s="18" t="s">
        <v>852</v>
      </c>
      <c r="N218" s="19" t="s">
        <v>24</v>
      </c>
      <c r="O218" s="19" t="s">
        <v>856</v>
      </c>
      <c r="P218" s="18" t="s">
        <v>857</v>
      </c>
      <c r="Q218" s="19" t="s">
        <v>855</v>
      </c>
      <c r="R218" s="83">
        <v>27023121</v>
      </c>
      <c r="S218" s="165"/>
    </row>
    <row r="219" spans="1:19" ht="45.75" customHeight="1" x14ac:dyDescent="0.2">
      <c r="A219" s="14">
        <v>2</v>
      </c>
      <c r="B219" s="82">
        <v>2.1</v>
      </c>
      <c r="C219" s="15" t="s">
        <v>826</v>
      </c>
      <c r="D219" s="14" t="s">
        <v>26</v>
      </c>
      <c r="E219" s="17" t="s">
        <v>827</v>
      </c>
      <c r="F219" s="18" t="s">
        <v>828</v>
      </c>
      <c r="G219" s="18" t="s">
        <v>20</v>
      </c>
      <c r="H219" s="19" t="s">
        <v>21</v>
      </c>
      <c r="I219" s="18" t="s">
        <v>22</v>
      </c>
      <c r="J219" s="19" t="s">
        <v>23</v>
      </c>
      <c r="K219" s="18" t="s">
        <v>858</v>
      </c>
      <c r="L219" s="18" t="s">
        <v>859</v>
      </c>
      <c r="M219" s="17" t="s">
        <v>860</v>
      </c>
      <c r="N219" s="19" t="s">
        <v>24</v>
      </c>
      <c r="O219" s="36" t="s">
        <v>861</v>
      </c>
      <c r="P219" s="37" t="s">
        <v>862</v>
      </c>
      <c r="Q219" s="19" t="s">
        <v>863</v>
      </c>
      <c r="R219" s="21">
        <v>89</v>
      </c>
      <c r="S219" s="147">
        <f>R219/R220</f>
        <v>2.78125</v>
      </c>
    </row>
    <row r="220" spans="1:19" ht="45.75" customHeight="1" x14ac:dyDescent="0.2">
      <c r="A220" s="14">
        <v>2</v>
      </c>
      <c r="B220" s="82">
        <v>2.1</v>
      </c>
      <c r="C220" s="15" t="s">
        <v>826</v>
      </c>
      <c r="D220" s="14" t="s">
        <v>26</v>
      </c>
      <c r="E220" s="17" t="s">
        <v>827</v>
      </c>
      <c r="F220" s="18" t="s">
        <v>828</v>
      </c>
      <c r="G220" s="18" t="s">
        <v>20</v>
      </c>
      <c r="H220" s="19" t="s">
        <v>21</v>
      </c>
      <c r="I220" s="18" t="s">
        <v>22</v>
      </c>
      <c r="J220" s="19" t="s">
        <v>23</v>
      </c>
      <c r="K220" s="18" t="s">
        <v>858</v>
      </c>
      <c r="L220" s="18" t="s">
        <v>859</v>
      </c>
      <c r="M220" s="17" t="s">
        <v>860</v>
      </c>
      <c r="N220" s="19" t="s">
        <v>24</v>
      </c>
      <c r="O220" s="36" t="s">
        <v>864</v>
      </c>
      <c r="P220" s="37" t="s">
        <v>865</v>
      </c>
      <c r="Q220" s="19" t="s">
        <v>863</v>
      </c>
      <c r="R220" s="21">
        <v>32</v>
      </c>
      <c r="S220" s="145"/>
    </row>
    <row r="221" spans="1:19" ht="45.75" customHeight="1" x14ac:dyDescent="0.2">
      <c r="A221" s="14">
        <v>2</v>
      </c>
      <c r="B221" s="82">
        <v>2.1</v>
      </c>
      <c r="C221" s="15" t="s">
        <v>826</v>
      </c>
      <c r="D221" s="14" t="s">
        <v>26</v>
      </c>
      <c r="E221" s="17" t="s">
        <v>827</v>
      </c>
      <c r="F221" s="18" t="s">
        <v>828</v>
      </c>
      <c r="G221" s="18" t="s">
        <v>20</v>
      </c>
      <c r="H221" s="19" t="s">
        <v>28</v>
      </c>
      <c r="I221" s="18" t="s">
        <v>22</v>
      </c>
      <c r="J221" s="19" t="s">
        <v>23</v>
      </c>
      <c r="K221" s="18" t="s">
        <v>866</v>
      </c>
      <c r="L221" s="18" t="s">
        <v>867</v>
      </c>
      <c r="M221" s="17" t="s">
        <v>868</v>
      </c>
      <c r="N221" s="19" t="s">
        <v>869</v>
      </c>
      <c r="O221" s="36" t="s">
        <v>870</v>
      </c>
      <c r="P221" s="37" t="s">
        <v>871</v>
      </c>
      <c r="Q221" s="19" t="s">
        <v>872</v>
      </c>
      <c r="R221" s="21">
        <v>1</v>
      </c>
      <c r="S221" s="147">
        <f>R221/R222</f>
        <v>4.3478260869565216E-2</v>
      </c>
    </row>
    <row r="222" spans="1:19" ht="45.75" customHeight="1" x14ac:dyDescent="0.2">
      <c r="A222" s="14">
        <v>2</v>
      </c>
      <c r="B222" s="82">
        <v>2.1</v>
      </c>
      <c r="C222" s="15" t="s">
        <v>826</v>
      </c>
      <c r="D222" s="14" t="s">
        <v>26</v>
      </c>
      <c r="E222" s="17" t="s">
        <v>827</v>
      </c>
      <c r="F222" s="18" t="s">
        <v>828</v>
      </c>
      <c r="G222" s="18" t="s">
        <v>20</v>
      </c>
      <c r="H222" s="19" t="s">
        <v>28</v>
      </c>
      <c r="I222" s="18" t="s">
        <v>22</v>
      </c>
      <c r="J222" s="19" t="s">
        <v>23</v>
      </c>
      <c r="K222" s="18" t="s">
        <v>866</v>
      </c>
      <c r="L222" s="18" t="s">
        <v>867</v>
      </c>
      <c r="M222" s="17" t="s">
        <v>868</v>
      </c>
      <c r="N222" s="19" t="s">
        <v>869</v>
      </c>
      <c r="O222" s="36" t="s">
        <v>873</v>
      </c>
      <c r="P222" s="37" t="s">
        <v>874</v>
      </c>
      <c r="Q222" s="19" t="s">
        <v>872</v>
      </c>
      <c r="R222" s="21">
        <v>23</v>
      </c>
      <c r="S222" s="145"/>
    </row>
    <row r="223" spans="1:19" ht="72" x14ac:dyDescent="0.2">
      <c r="A223" s="14">
        <v>2</v>
      </c>
      <c r="B223" s="82">
        <v>2.1</v>
      </c>
      <c r="C223" s="15" t="s">
        <v>826</v>
      </c>
      <c r="D223" s="14" t="s">
        <v>29</v>
      </c>
      <c r="E223" s="17" t="s">
        <v>827</v>
      </c>
      <c r="F223" s="18" t="s">
        <v>828</v>
      </c>
      <c r="G223" s="18" t="s">
        <v>20</v>
      </c>
      <c r="H223" s="19" t="s">
        <v>512</v>
      </c>
      <c r="I223" s="18" t="s">
        <v>22</v>
      </c>
      <c r="J223" s="19" t="s">
        <v>875</v>
      </c>
      <c r="K223" s="18" t="s">
        <v>876</v>
      </c>
      <c r="L223" s="18" t="s">
        <v>877</v>
      </c>
      <c r="M223" s="18" t="s">
        <v>878</v>
      </c>
      <c r="N223" s="19" t="s">
        <v>24</v>
      </c>
      <c r="O223" s="19" t="s">
        <v>879</v>
      </c>
      <c r="P223" s="18" t="s">
        <v>880</v>
      </c>
      <c r="Q223" s="19" t="s">
        <v>837</v>
      </c>
      <c r="R223" s="84">
        <v>81881</v>
      </c>
      <c r="S223" s="147">
        <f>R223/R224</f>
        <v>0.3635859043356246</v>
      </c>
    </row>
    <row r="224" spans="1:19" ht="72" x14ac:dyDescent="0.2">
      <c r="A224" s="14">
        <v>2</v>
      </c>
      <c r="B224" s="82">
        <v>2.1</v>
      </c>
      <c r="C224" s="15" t="s">
        <v>881</v>
      </c>
      <c r="D224" s="14" t="s">
        <v>29</v>
      </c>
      <c r="E224" s="17" t="s">
        <v>827</v>
      </c>
      <c r="F224" s="18" t="s">
        <v>828</v>
      </c>
      <c r="G224" s="18" t="s">
        <v>20</v>
      </c>
      <c r="H224" s="19" t="s">
        <v>512</v>
      </c>
      <c r="I224" s="18" t="s">
        <v>22</v>
      </c>
      <c r="J224" s="19" t="s">
        <v>875</v>
      </c>
      <c r="K224" s="18" t="s">
        <v>876</v>
      </c>
      <c r="L224" s="18" t="s">
        <v>877</v>
      </c>
      <c r="M224" s="18" t="s">
        <v>878</v>
      </c>
      <c r="N224" s="19" t="s">
        <v>24</v>
      </c>
      <c r="O224" s="19" t="s">
        <v>882</v>
      </c>
      <c r="P224" s="18" t="s">
        <v>883</v>
      </c>
      <c r="Q224" s="19" t="s">
        <v>837</v>
      </c>
      <c r="R224" s="84">
        <v>225204</v>
      </c>
      <c r="S224" s="145"/>
    </row>
    <row r="225" spans="1:19" ht="72" x14ac:dyDescent="0.2">
      <c r="A225" s="14">
        <v>2</v>
      </c>
      <c r="B225" s="82">
        <v>2.1</v>
      </c>
      <c r="C225" s="15" t="s">
        <v>826</v>
      </c>
      <c r="D225" s="16" t="s">
        <v>29</v>
      </c>
      <c r="E225" s="17" t="s">
        <v>827</v>
      </c>
      <c r="F225" s="18" t="s">
        <v>828</v>
      </c>
      <c r="G225" s="18" t="s">
        <v>20</v>
      </c>
      <c r="H225" s="19" t="s">
        <v>512</v>
      </c>
      <c r="I225" s="18" t="s">
        <v>22</v>
      </c>
      <c r="J225" s="19" t="s">
        <v>875</v>
      </c>
      <c r="K225" s="18" t="s">
        <v>876</v>
      </c>
      <c r="L225" s="18" t="s">
        <v>877</v>
      </c>
      <c r="M225" s="18" t="s">
        <v>884</v>
      </c>
      <c r="N225" s="19" t="s">
        <v>24</v>
      </c>
      <c r="O225" s="19" t="s">
        <v>885</v>
      </c>
      <c r="P225" s="18" t="s">
        <v>886</v>
      </c>
      <c r="Q225" s="19" t="s">
        <v>837</v>
      </c>
      <c r="R225" s="84">
        <v>61435</v>
      </c>
      <c r="S225" s="147">
        <f>R225/R226</f>
        <v>0.27279710839949556</v>
      </c>
    </row>
    <row r="226" spans="1:19" ht="72" x14ac:dyDescent="0.2">
      <c r="A226" s="14">
        <v>2</v>
      </c>
      <c r="B226" s="82">
        <v>2.1</v>
      </c>
      <c r="C226" s="15" t="s">
        <v>826</v>
      </c>
      <c r="D226" s="16" t="s">
        <v>29</v>
      </c>
      <c r="E226" s="17" t="s">
        <v>827</v>
      </c>
      <c r="F226" s="18" t="s">
        <v>828</v>
      </c>
      <c r="G226" s="18" t="s">
        <v>20</v>
      </c>
      <c r="H226" s="19" t="s">
        <v>512</v>
      </c>
      <c r="I226" s="18" t="s">
        <v>22</v>
      </c>
      <c r="J226" s="19" t="s">
        <v>875</v>
      </c>
      <c r="K226" s="18" t="s">
        <v>876</v>
      </c>
      <c r="L226" s="18" t="s">
        <v>877</v>
      </c>
      <c r="M226" s="18" t="s">
        <v>884</v>
      </c>
      <c r="N226" s="19" t="s">
        <v>24</v>
      </c>
      <c r="O226" s="19" t="s">
        <v>882</v>
      </c>
      <c r="P226" s="18" t="s">
        <v>883</v>
      </c>
      <c r="Q226" s="19" t="s">
        <v>837</v>
      </c>
      <c r="R226" s="84">
        <v>225204</v>
      </c>
      <c r="S226" s="145"/>
    </row>
    <row r="227" spans="1:19" ht="72" x14ac:dyDescent="0.2">
      <c r="A227" s="14">
        <v>2</v>
      </c>
      <c r="B227" s="82">
        <v>2.1</v>
      </c>
      <c r="C227" s="15" t="s">
        <v>826</v>
      </c>
      <c r="D227" s="14" t="s">
        <v>29</v>
      </c>
      <c r="E227" s="17" t="s">
        <v>827</v>
      </c>
      <c r="F227" s="18" t="s">
        <v>828</v>
      </c>
      <c r="G227" s="18" t="s">
        <v>20</v>
      </c>
      <c r="H227" s="19" t="s">
        <v>512</v>
      </c>
      <c r="I227" s="18" t="s">
        <v>22</v>
      </c>
      <c r="J227" s="19" t="s">
        <v>875</v>
      </c>
      <c r="K227" s="18" t="s">
        <v>876</v>
      </c>
      <c r="L227" s="18" t="s">
        <v>877</v>
      </c>
      <c r="M227" s="18" t="s">
        <v>887</v>
      </c>
      <c r="N227" s="19" t="s">
        <v>24</v>
      </c>
      <c r="O227" s="19" t="s">
        <v>888</v>
      </c>
      <c r="P227" s="18" t="s">
        <v>889</v>
      </c>
      <c r="Q227" s="19" t="s">
        <v>837</v>
      </c>
      <c r="R227" s="84">
        <v>41364</v>
      </c>
      <c r="S227" s="147">
        <f>R227/R228</f>
        <v>0.18367346938775511</v>
      </c>
    </row>
    <row r="228" spans="1:19" ht="72" x14ac:dyDescent="0.2">
      <c r="A228" s="14">
        <v>2</v>
      </c>
      <c r="B228" s="82">
        <v>2.1</v>
      </c>
      <c r="C228" s="15" t="s">
        <v>826</v>
      </c>
      <c r="D228" s="16" t="s">
        <v>29</v>
      </c>
      <c r="E228" s="17" t="s">
        <v>827</v>
      </c>
      <c r="F228" s="18" t="s">
        <v>828</v>
      </c>
      <c r="G228" s="18" t="s">
        <v>20</v>
      </c>
      <c r="H228" s="19" t="s">
        <v>512</v>
      </c>
      <c r="I228" s="18" t="s">
        <v>22</v>
      </c>
      <c r="J228" s="19" t="s">
        <v>875</v>
      </c>
      <c r="K228" s="18" t="s">
        <v>876</v>
      </c>
      <c r="L228" s="18" t="s">
        <v>877</v>
      </c>
      <c r="M228" s="18" t="s">
        <v>887</v>
      </c>
      <c r="N228" s="19" t="s">
        <v>24</v>
      </c>
      <c r="O228" s="19" t="s">
        <v>882</v>
      </c>
      <c r="P228" s="18" t="s">
        <v>883</v>
      </c>
      <c r="Q228" s="19" t="s">
        <v>837</v>
      </c>
      <c r="R228" s="84">
        <v>225204</v>
      </c>
      <c r="S228" s="145"/>
    </row>
    <row r="229" spans="1:19" ht="72" x14ac:dyDescent="0.2">
      <c r="A229" s="14">
        <v>2</v>
      </c>
      <c r="B229" s="82">
        <v>2.1</v>
      </c>
      <c r="C229" s="15" t="s">
        <v>826</v>
      </c>
      <c r="D229" s="16" t="s">
        <v>29</v>
      </c>
      <c r="E229" s="17" t="s">
        <v>827</v>
      </c>
      <c r="F229" s="18" t="s">
        <v>828</v>
      </c>
      <c r="G229" s="18" t="s">
        <v>20</v>
      </c>
      <c r="H229" s="19" t="s">
        <v>512</v>
      </c>
      <c r="I229" s="18" t="s">
        <v>22</v>
      </c>
      <c r="J229" s="19" t="s">
        <v>875</v>
      </c>
      <c r="K229" s="18" t="s">
        <v>876</v>
      </c>
      <c r="L229" s="18" t="s">
        <v>877</v>
      </c>
      <c r="M229" s="18" t="s">
        <v>890</v>
      </c>
      <c r="N229" s="19" t="s">
        <v>24</v>
      </c>
      <c r="O229" s="19" t="s">
        <v>891</v>
      </c>
      <c r="P229" s="18" t="s">
        <v>892</v>
      </c>
      <c r="Q229" s="14" t="s">
        <v>837</v>
      </c>
      <c r="R229" s="84">
        <v>19799</v>
      </c>
      <c r="S229" s="147">
        <f>R229/R230</f>
        <v>8.7915845189250635E-2</v>
      </c>
    </row>
    <row r="230" spans="1:19" ht="72" x14ac:dyDescent="0.2">
      <c r="A230" s="14">
        <v>2</v>
      </c>
      <c r="B230" s="82">
        <v>2.1</v>
      </c>
      <c r="C230" s="15" t="s">
        <v>826</v>
      </c>
      <c r="D230" s="16" t="s">
        <v>29</v>
      </c>
      <c r="E230" s="17" t="s">
        <v>827</v>
      </c>
      <c r="F230" s="18" t="s">
        <v>828</v>
      </c>
      <c r="G230" s="18" t="s">
        <v>20</v>
      </c>
      <c r="H230" s="19" t="s">
        <v>512</v>
      </c>
      <c r="I230" s="18" t="s">
        <v>22</v>
      </c>
      <c r="J230" s="19" t="s">
        <v>875</v>
      </c>
      <c r="K230" s="18" t="s">
        <v>876</v>
      </c>
      <c r="L230" s="18" t="s">
        <v>877</v>
      </c>
      <c r="M230" s="18" t="s">
        <v>890</v>
      </c>
      <c r="N230" s="19" t="s">
        <v>24</v>
      </c>
      <c r="O230" s="19" t="s">
        <v>882</v>
      </c>
      <c r="P230" s="18" t="s">
        <v>883</v>
      </c>
      <c r="Q230" s="14" t="s">
        <v>837</v>
      </c>
      <c r="R230" s="84">
        <v>225204</v>
      </c>
      <c r="S230" s="145"/>
    </row>
    <row r="231" spans="1:19" ht="34.5" customHeight="1" x14ac:dyDescent="0.2">
      <c r="A231" s="14">
        <v>2</v>
      </c>
      <c r="B231" s="14">
        <v>2.11</v>
      </c>
      <c r="C231" s="15" t="s">
        <v>826</v>
      </c>
      <c r="D231" s="16" t="s">
        <v>18</v>
      </c>
      <c r="E231" s="17" t="s">
        <v>827</v>
      </c>
      <c r="F231" s="18" t="s">
        <v>828</v>
      </c>
      <c r="G231" s="18" t="s">
        <v>20</v>
      </c>
      <c r="H231" s="19" t="s">
        <v>21</v>
      </c>
      <c r="I231" s="18" t="s">
        <v>32</v>
      </c>
      <c r="J231" s="19" t="s">
        <v>893</v>
      </c>
      <c r="K231" s="18" t="s">
        <v>894</v>
      </c>
      <c r="L231" s="18" t="s">
        <v>895</v>
      </c>
      <c r="M231" s="18" t="s">
        <v>896</v>
      </c>
      <c r="N231" s="19" t="s">
        <v>24</v>
      </c>
      <c r="O231" s="19" t="s">
        <v>897</v>
      </c>
      <c r="P231" s="18" t="s">
        <v>898</v>
      </c>
      <c r="Q231" s="14" t="s">
        <v>837</v>
      </c>
      <c r="R231" s="84">
        <v>4449</v>
      </c>
      <c r="S231" s="139" t="s">
        <v>25</v>
      </c>
    </row>
    <row r="232" spans="1:19" ht="27" x14ac:dyDescent="0.2">
      <c r="A232" s="14">
        <v>2</v>
      </c>
      <c r="B232" s="14">
        <v>2.11</v>
      </c>
      <c r="C232" s="15" t="s">
        <v>826</v>
      </c>
      <c r="D232" s="14" t="s">
        <v>18</v>
      </c>
      <c r="E232" s="17" t="s">
        <v>827</v>
      </c>
      <c r="F232" s="18" t="s">
        <v>828</v>
      </c>
      <c r="G232" s="18" t="s">
        <v>20</v>
      </c>
      <c r="H232" s="19" t="s">
        <v>21</v>
      </c>
      <c r="I232" s="18" t="s">
        <v>32</v>
      </c>
      <c r="J232" s="19" t="s">
        <v>893</v>
      </c>
      <c r="K232" s="18" t="s">
        <v>894</v>
      </c>
      <c r="L232" s="18" t="s">
        <v>895</v>
      </c>
      <c r="M232" s="18" t="s">
        <v>896</v>
      </c>
      <c r="N232" s="19" t="s">
        <v>24</v>
      </c>
      <c r="O232" s="19" t="s">
        <v>899</v>
      </c>
      <c r="P232" s="18" t="s">
        <v>900</v>
      </c>
      <c r="Q232" s="14" t="s">
        <v>837</v>
      </c>
      <c r="R232" s="84" t="s">
        <v>25</v>
      </c>
      <c r="S232" s="140"/>
    </row>
    <row r="233" spans="1:19" ht="34.5" customHeight="1" x14ac:dyDescent="0.2">
      <c r="A233" s="14">
        <v>2</v>
      </c>
      <c r="B233" s="14">
        <v>2.11</v>
      </c>
      <c r="C233" s="15" t="s">
        <v>826</v>
      </c>
      <c r="D233" s="14" t="s">
        <v>156</v>
      </c>
      <c r="E233" s="17" t="s">
        <v>827</v>
      </c>
      <c r="F233" s="18" t="s">
        <v>828</v>
      </c>
      <c r="G233" s="18" t="s">
        <v>20</v>
      </c>
      <c r="H233" s="19" t="s">
        <v>21</v>
      </c>
      <c r="I233" s="18" t="s">
        <v>32</v>
      </c>
      <c r="J233" s="19" t="s">
        <v>901</v>
      </c>
      <c r="K233" s="18" t="s">
        <v>902</v>
      </c>
      <c r="L233" s="18" t="s">
        <v>903</v>
      </c>
      <c r="M233" s="18" t="s">
        <v>904</v>
      </c>
      <c r="N233" s="19" t="s">
        <v>24</v>
      </c>
      <c r="O233" s="19" t="s">
        <v>905</v>
      </c>
      <c r="P233" s="18" t="s">
        <v>906</v>
      </c>
      <c r="Q233" s="14" t="s">
        <v>837</v>
      </c>
      <c r="R233" s="26">
        <v>161048</v>
      </c>
      <c r="S233" s="158">
        <f>R233/R234</f>
        <v>0.61851853274290736</v>
      </c>
    </row>
    <row r="234" spans="1:19" ht="33.75" customHeight="1" x14ac:dyDescent="0.2">
      <c r="A234" s="14">
        <v>2</v>
      </c>
      <c r="B234" s="14">
        <v>2.11</v>
      </c>
      <c r="C234" s="15" t="s">
        <v>826</v>
      </c>
      <c r="D234" s="14" t="s">
        <v>156</v>
      </c>
      <c r="E234" s="17" t="s">
        <v>827</v>
      </c>
      <c r="F234" s="18" t="s">
        <v>828</v>
      </c>
      <c r="G234" s="18" t="s">
        <v>20</v>
      </c>
      <c r="H234" s="19" t="s">
        <v>21</v>
      </c>
      <c r="I234" s="18" t="s">
        <v>32</v>
      </c>
      <c r="J234" s="19" t="s">
        <v>901</v>
      </c>
      <c r="K234" s="18" t="s">
        <v>902</v>
      </c>
      <c r="L234" s="18" t="s">
        <v>903</v>
      </c>
      <c r="M234" s="18" t="s">
        <v>904</v>
      </c>
      <c r="N234" s="19" t="s">
        <v>24</v>
      </c>
      <c r="O234" s="19" t="s">
        <v>907</v>
      </c>
      <c r="P234" s="18" t="s">
        <v>908</v>
      </c>
      <c r="Q234" s="14" t="s">
        <v>837</v>
      </c>
      <c r="R234" s="26">
        <v>260377</v>
      </c>
      <c r="S234" s="158"/>
    </row>
    <row r="235" spans="1:19" ht="44.25" customHeight="1" x14ac:dyDescent="0.2">
      <c r="A235" s="14">
        <v>3</v>
      </c>
      <c r="B235" s="66">
        <v>3.3</v>
      </c>
      <c r="C235" s="15" t="s">
        <v>554</v>
      </c>
      <c r="D235" s="14" t="s">
        <v>156</v>
      </c>
      <c r="E235" s="17" t="s">
        <v>107</v>
      </c>
      <c r="F235" s="23" t="s">
        <v>157</v>
      </c>
      <c r="G235" s="23" t="s">
        <v>20</v>
      </c>
      <c r="H235" s="24" t="s">
        <v>21</v>
      </c>
      <c r="I235" s="18" t="s">
        <v>32</v>
      </c>
      <c r="J235" s="24" t="s">
        <v>23</v>
      </c>
      <c r="K235" s="23" t="s">
        <v>909</v>
      </c>
      <c r="L235" s="25" t="s">
        <v>910</v>
      </c>
      <c r="M235" s="23" t="s">
        <v>911</v>
      </c>
      <c r="N235" s="24" t="s">
        <v>24</v>
      </c>
      <c r="O235" s="19" t="s">
        <v>912</v>
      </c>
      <c r="P235" s="18" t="s">
        <v>913</v>
      </c>
      <c r="Q235" s="14" t="s">
        <v>134</v>
      </c>
      <c r="R235" s="42">
        <v>33314173</v>
      </c>
      <c r="S235" s="158">
        <f>R235/R236</f>
        <v>2.3241483716212125E-2</v>
      </c>
    </row>
    <row r="236" spans="1:19" ht="42" customHeight="1" x14ac:dyDescent="0.2">
      <c r="A236" s="14">
        <v>3</v>
      </c>
      <c r="B236" s="66">
        <v>3.3</v>
      </c>
      <c r="C236" s="15" t="s">
        <v>554</v>
      </c>
      <c r="D236" s="14" t="s">
        <v>156</v>
      </c>
      <c r="E236" s="17" t="s">
        <v>439</v>
      </c>
      <c r="F236" s="23" t="s">
        <v>581</v>
      </c>
      <c r="G236" s="23" t="s">
        <v>20</v>
      </c>
      <c r="H236" s="24" t="s">
        <v>21</v>
      </c>
      <c r="I236" s="18" t="s">
        <v>32</v>
      </c>
      <c r="J236" s="24" t="s">
        <v>23</v>
      </c>
      <c r="K236" s="23" t="s">
        <v>909</v>
      </c>
      <c r="L236" s="25" t="s">
        <v>910</v>
      </c>
      <c r="M236" s="23" t="s">
        <v>911</v>
      </c>
      <c r="N236" s="24" t="s">
        <v>24</v>
      </c>
      <c r="O236" s="19" t="s">
        <v>447</v>
      </c>
      <c r="P236" s="18" t="s">
        <v>448</v>
      </c>
      <c r="Q236" s="14" t="s">
        <v>134</v>
      </c>
      <c r="R236" s="42">
        <v>1433392695.8699999</v>
      </c>
      <c r="S236" s="158"/>
    </row>
    <row r="237" spans="1:19" ht="44.25" customHeight="1" x14ac:dyDescent="0.2">
      <c r="A237" s="14">
        <v>1</v>
      </c>
      <c r="B237" s="82">
        <v>2.1</v>
      </c>
      <c r="C237" s="85" t="s">
        <v>914</v>
      </c>
      <c r="D237" s="14" t="s">
        <v>18</v>
      </c>
      <c r="E237" s="17" t="s">
        <v>827</v>
      </c>
      <c r="F237" s="18" t="s">
        <v>828</v>
      </c>
      <c r="G237" s="18" t="s">
        <v>31</v>
      </c>
      <c r="H237" s="19" t="s">
        <v>28</v>
      </c>
      <c r="I237" s="18" t="s">
        <v>32</v>
      </c>
      <c r="J237" s="19" t="s">
        <v>129</v>
      </c>
      <c r="K237" s="18" t="s">
        <v>915</v>
      </c>
      <c r="L237" s="17" t="s">
        <v>916</v>
      </c>
      <c r="M237" s="18" t="s">
        <v>917</v>
      </c>
      <c r="N237" s="19" t="s">
        <v>24</v>
      </c>
      <c r="O237" s="19" t="s">
        <v>918</v>
      </c>
      <c r="P237" s="18" t="s">
        <v>919</v>
      </c>
      <c r="Q237" s="19" t="s">
        <v>237</v>
      </c>
      <c r="R237" s="84">
        <v>6983</v>
      </c>
      <c r="S237" s="159">
        <f>((R237-R238)/R237)</f>
        <v>2.4344837462408706E-3</v>
      </c>
    </row>
    <row r="238" spans="1:19" ht="50.25" customHeight="1" x14ac:dyDescent="0.2">
      <c r="A238" s="14">
        <v>1</v>
      </c>
      <c r="B238" s="82">
        <v>2.1</v>
      </c>
      <c r="C238" s="85" t="s">
        <v>914</v>
      </c>
      <c r="D238" s="14" t="s">
        <v>18</v>
      </c>
      <c r="E238" s="17" t="s">
        <v>827</v>
      </c>
      <c r="F238" s="18" t="s">
        <v>828</v>
      </c>
      <c r="G238" s="18" t="s">
        <v>31</v>
      </c>
      <c r="H238" s="19" t="s">
        <v>28</v>
      </c>
      <c r="I238" s="18" t="s">
        <v>32</v>
      </c>
      <c r="J238" s="19" t="s">
        <v>129</v>
      </c>
      <c r="K238" s="18" t="s">
        <v>915</v>
      </c>
      <c r="L238" s="17" t="s">
        <v>916</v>
      </c>
      <c r="M238" s="18" t="s">
        <v>917</v>
      </c>
      <c r="N238" s="19" t="s">
        <v>24</v>
      </c>
      <c r="O238" s="19" t="s">
        <v>920</v>
      </c>
      <c r="P238" s="18" t="s">
        <v>921</v>
      </c>
      <c r="Q238" s="19" t="s">
        <v>237</v>
      </c>
      <c r="R238" s="84">
        <v>6966</v>
      </c>
      <c r="S238" s="160"/>
    </row>
    <row r="239" spans="1:19" ht="55.5" customHeight="1" x14ac:dyDescent="0.2">
      <c r="A239" s="14">
        <v>1</v>
      </c>
      <c r="B239" s="82">
        <v>2.1</v>
      </c>
      <c r="C239" s="85" t="s">
        <v>914</v>
      </c>
      <c r="D239" s="16" t="s">
        <v>26</v>
      </c>
      <c r="E239" s="17" t="s">
        <v>827</v>
      </c>
      <c r="F239" s="18" t="s">
        <v>828</v>
      </c>
      <c r="G239" s="33" t="s">
        <v>20</v>
      </c>
      <c r="H239" s="19" t="s">
        <v>21</v>
      </c>
      <c r="I239" s="18" t="s">
        <v>32</v>
      </c>
      <c r="J239" s="19" t="s">
        <v>129</v>
      </c>
      <c r="K239" s="23" t="s">
        <v>922</v>
      </c>
      <c r="L239" s="23" t="s">
        <v>923</v>
      </c>
      <c r="M239" s="18" t="s">
        <v>924</v>
      </c>
      <c r="N239" s="19" t="s">
        <v>24</v>
      </c>
      <c r="O239" s="28" t="s">
        <v>925</v>
      </c>
      <c r="P239" s="18" t="s">
        <v>926</v>
      </c>
      <c r="Q239" s="19" t="s">
        <v>846</v>
      </c>
      <c r="R239" s="84">
        <v>553</v>
      </c>
      <c r="S239" s="147">
        <f>((R239-R240)/R239)</f>
        <v>0.12658227848101267</v>
      </c>
    </row>
    <row r="240" spans="1:19" ht="51.75" customHeight="1" x14ac:dyDescent="0.2">
      <c r="A240" s="14">
        <v>1</v>
      </c>
      <c r="B240" s="82">
        <v>2.1</v>
      </c>
      <c r="C240" s="85" t="s">
        <v>914</v>
      </c>
      <c r="D240" s="16" t="s">
        <v>26</v>
      </c>
      <c r="E240" s="17" t="s">
        <v>827</v>
      </c>
      <c r="F240" s="18" t="s">
        <v>828</v>
      </c>
      <c r="G240" s="33" t="s">
        <v>20</v>
      </c>
      <c r="H240" s="19" t="s">
        <v>21</v>
      </c>
      <c r="I240" s="18" t="s">
        <v>32</v>
      </c>
      <c r="J240" s="19" t="s">
        <v>129</v>
      </c>
      <c r="K240" s="23" t="s">
        <v>922</v>
      </c>
      <c r="L240" s="23" t="s">
        <v>923</v>
      </c>
      <c r="M240" s="18" t="s">
        <v>924</v>
      </c>
      <c r="N240" s="19" t="s">
        <v>24</v>
      </c>
      <c r="O240" s="28" t="s">
        <v>927</v>
      </c>
      <c r="P240" s="18" t="s">
        <v>928</v>
      </c>
      <c r="Q240" s="19" t="s">
        <v>846</v>
      </c>
      <c r="R240" s="84">
        <v>483</v>
      </c>
      <c r="S240" s="145"/>
    </row>
    <row r="241" spans="1:19" ht="51.75" customHeight="1" x14ac:dyDescent="0.2">
      <c r="A241" s="14">
        <v>1</v>
      </c>
      <c r="B241" s="14">
        <v>1.1000000000000001</v>
      </c>
      <c r="C241" s="85" t="s">
        <v>929</v>
      </c>
      <c r="D241" s="14" t="s">
        <v>930</v>
      </c>
      <c r="E241" s="17" t="s">
        <v>107</v>
      </c>
      <c r="F241" s="34" t="s">
        <v>135</v>
      </c>
      <c r="G241" s="33" t="s">
        <v>20</v>
      </c>
      <c r="H241" s="24" t="s">
        <v>21</v>
      </c>
      <c r="I241" s="18" t="s">
        <v>22</v>
      </c>
      <c r="J241" s="24" t="s">
        <v>129</v>
      </c>
      <c r="K241" s="23" t="s">
        <v>931</v>
      </c>
      <c r="L241" s="23" t="s">
        <v>932</v>
      </c>
      <c r="M241" s="23" t="s">
        <v>933</v>
      </c>
      <c r="N241" s="24" t="s">
        <v>162</v>
      </c>
      <c r="O241" s="36" t="s">
        <v>934</v>
      </c>
      <c r="P241" s="18" t="s">
        <v>935</v>
      </c>
      <c r="Q241" s="14" t="s">
        <v>134</v>
      </c>
      <c r="R241" s="57">
        <v>1200000</v>
      </c>
      <c r="S241" s="147">
        <f>R241/R242</f>
        <v>0.5</v>
      </c>
    </row>
    <row r="242" spans="1:19" ht="51.75" customHeight="1" x14ac:dyDescent="0.2">
      <c r="A242" s="14">
        <v>1</v>
      </c>
      <c r="B242" s="14">
        <v>1.1000000000000001</v>
      </c>
      <c r="C242" s="85" t="s">
        <v>929</v>
      </c>
      <c r="D242" s="14" t="s">
        <v>930</v>
      </c>
      <c r="E242" s="17" t="s">
        <v>107</v>
      </c>
      <c r="F242" s="34" t="s">
        <v>135</v>
      </c>
      <c r="G242" s="33" t="s">
        <v>20</v>
      </c>
      <c r="H242" s="24" t="s">
        <v>21</v>
      </c>
      <c r="I242" s="18" t="s">
        <v>22</v>
      </c>
      <c r="J242" s="24" t="s">
        <v>129</v>
      </c>
      <c r="K242" s="23" t="s">
        <v>931</v>
      </c>
      <c r="L242" s="23" t="s">
        <v>932</v>
      </c>
      <c r="M242" s="23" t="s">
        <v>933</v>
      </c>
      <c r="N242" s="24" t="s">
        <v>162</v>
      </c>
      <c r="O242" s="36" t="s">
        <v>936</v>
      </c>
      <c r="P242" s="86" t="s">
        <v>937</v>
      </c>
      <c r="Q242" s="14" t="s">
        <v>134</v>
      </c>
      <c r="R242" s="57">
        <v>2400000</v>
      </c>
      <c r="S242" s="145"/>
    </row>
    <row r="243" spans="1:19" ht="79.5" customHeight="1" x14ac:dyDescent="0.2">
      <c r="A243" s="14">
        <v>1</v>
      </c>
      <c r="B243" s="14">
        <v>1.1000000000000001</v>
      </c>
      <c r="C243" s="85" t="s">
        <v>929</v>
      </c>
      <c r="D243" s="14" t="s">
        <v>18</v>
      </c>
      <c r="E243" s="17" t="s">
        <v>344</v>
      </c>
      <c r="F243" s="23" t="s">
        <v>345</v>
      </c>
      <c r="G243" s="23" t="s">
        <v>31</v>
      </c>
      <c r="H243" s="24" t="s">
        <v>21</v>
      </c>
      <c r="I243" s="18" t="s">
        <v>32</v>
      </c>
      <c r="J243" s="24" t="s">
        <v>129</v>
      </c>
      <c r="K243" s="23" t="s">
        <v>938</v>
      </c>
      <c r="L243" s="23" t="s">
        <v>939</v>
      </c>
      <c r="M243" s="23" t="s">
        <v>940</v>
      </c>
      <c r="N243" s="24" t="s">
        <v>24</v>
      </c>
      <c r="O243" s="36" t="s">
        <v>941</v>
      </c>
      <c r="P243" s="86" t="s">
        <v>942</v>
      </c>
      <c r="Q243" s="14" t="s">
        <v>943</v>
      </c>
      <c r="R243" s="84">
        <v>57</v>
      </c>
      <c r="S243" s="139">
        <f>(R243/R244)</f>
        <v>6.4920273348519367E-2</v>
      </c>
    </row>
    <row r="244" spans="1:19" ht="60.75" customHeight="1" x14ac:dyDescent="0.2">
      <c r="A244" s="14">
        <v>1</v>
      </c>
      <c r="B244" s="14">
        <v>1.1000000000000001</v>
      </c>
      <c r="C244" s="85" t="s">
        <v>929</v>
      </c>
      <c r="D244" s="14" t="s">
        <v>18</v>
      </c>
      <c r="E244" s="17" t="s">
        <v>344</v>
      </c>
      <c r="F244" s="23" t="s">
        <v>345</v>
      </c>
      <c r="G244" s="23" t="s">
        <v>31</v>
      </c>
      <c r="H244" s="24" t="s">
        <v>21</v>
      </c>
      <c r="I244" s="18" t="s">
        <v>32</v>
      </c>
      <c r="J244" s="24" t="s">
        <v>129</v>
      </c>
      <c r="K244" s="23" t="s">
        <v>938</v>
      </c>
      <c r="L244" s="23" t="s">
        <v>939</v>
      </c>
      <c r="M244" s="23" t="s">
        <v>940</v>
      </c>
      <c r="N244" s="24" t="s">
        <v>24</v>
      </c>
      <c r="O244" s="36" t="s">
        <v>944</v>
      </c>
      <c r="P244" s="86" t="s">
        <v>945</v>
      </c>
      <c r="Q244" s="14" t="s">
        <v>943</v>
      </c>
      <c r="R244" s="84">
        <f>559+319</f>
        <v>878</v>
      </c>
      <c r="S244" s="140"/>
    </row>
    <row r="245" spans="1:19" ht="51.75" customHeight="1" x14ac:dyDescent="0.2">
      <c r="A245" s="14">
        <v>2</v>
      </c>
      <c r="B245" s="14">
        <v>2.9</v>
      </c>
      <c r="C245" s="85" t="s">
        <v>946</v>
      </c>
      <c r="D245" s="16" t="s">
        <v>930</v>
      </c>
      <c r="E245" s="17" t="s">
        <v>107</v>
      </c>
      <c r="F245" s="34" t="s">
        <v>135</v>
      </c>
      <c r="G245" s="33" t="s">
        <v>20</v>
      </c>
      <c r="H245" s="24" t="s">
        <v>21</v>
      </c>
      <c r="I245" s="18" t="s">
        <v>22</v>
      </c>
      <c r="J245" s="24" t="s">
        <v>129</v>
      </c>
      <c r="K245" s="23" t="s">
        <v>947</v>
      </c>
      <c r="L245" s="23" t="s">
        <v>948</v>
      </c>
      <c r="M245" s="23" t="s">
        <v>949</v>
      </c>
      <c r="N245" s="24" t="s">
        <v>24</v>
      </c>
      <c r="O245" s="36" t="s">
        <v>950</v>
      </c>
      <c r="P245" s="37" t="s">
        <v>951</v>
      </c>
      <c r="Q245" s="19" t="s">
        <v>134</v>
      </c>
      <c r="R245" s="57">
        <v>33244730.239999998</v>
      </c>
      <c r="S245" s="147">
        <f>R245/R246</f>
        <v>0.76859165758051951</v>
      </c>
    </row>
    <row r="246" spans="1:19" ht="51.75" customHeight="1" x14ac:dyDescent="0.2">
      <c r="A246" s="14">
        <v>2</v>
      </c>
      <c r="B246" s="14">
        <v>2.9</v>
      </c>
      <c r="C246" s="85" t="s">
        <v>946</v>
      </c>
      <c r="D246" s="16" t="s">
        <v>930</v>
      </c>
      <c r="E246" s="17" t="s">
        <v>107</v>
      </c>
      <c r="F246" s="34" t="s">
        <v>135</v>
      </c>
      <c r="G246" s="33" t="s">
        <v>20</v>
      </c>
      <c r="H246" s="24" t="s">
        <v>21</v>
      </c>
      <c r="I246" s="18" t="s">
        <v>22</v>
      </c>
      <c r="J246" s="24" t="s">
        <v>129</v>
      </c>
      <c r="K246" s="23" t="s">
        <v>947</v>
      </c>
      <c r="L246" s="23" t="s">
        <v>948</v>
      </c>
      <c r="M246" s="23" t="s">
        <v>949</v>
      </c>
      <c r="N246" s="24" t="s">
        <v>24</v>
      </c>
      <c r="O246" s="36" t="s">
        <v>952</v>
      </c>
      <c r="P246" s="37" t="s">
        <v>953</v>
      </c>
      <c r="Q246" s="19" t="s">
        <v>134</v>
      </c>
      <c r="R246" s="87">
        <v>43254086.759999998</v>
      </c>
      <c r="S246" s="145"/>
    </row>
    <row r="247" spans="1:19" ht="36" x14ac:dyDescent="0.2">
      <c r="A247" s="14">
        <v>1</v>
      </c>
      <c r="B247" s="14">
        <v>1.1000000000000001</v>
      </c>
      <c r="C247" s="85" t="s">
        <v>946</v>
      </c>
      <c r="D247" s="16" t="s">
        <v>18</v>
      </c>
      <c r="E247" s="17" t="s">
        <v>344</v>
      </c>
      <c r="F247" s="23" t="s">
        <v>954</v>
      </c>
      <c r="G247" s="33" t="s">
        <v>20</v>
      </c>
      <c r="H247" s="24" t="s">
        <v>21</v>
      </c>
      <c r="I247" s="18" t="s">
        <v>32</v>
      </c>
      <c r="J247" s="24" t="s">
        <v>129</v>
      </c>
      <c r="K247" s="23" t="s">
        <v>955</v>
      </c>
      <c r="L247" s="23" t="s">
        <v>956</v>
      </c>
      <c r="M247" s="23" t="s">
        <v>957</v>
      </c>
      <c r="N247" s="24" t="s">
        <v>24</v>
      </c>
      <c r="O247" s="36" t="s">
        <v>958</v>
      </c>
      <c r="P247" s="37" t="s">
        <v>959</v>
      </c>
      <c r="Q247" s="19" t="s">
        <v>960</v>
      </c>
      <c r="R247" s="84" t="s">
        <v>25</v>
      </c>
      <c r="S247" s="147" t="s">
        <v>25</v>
      </c>
    </row>
    <row r="248" spans="1:19" ht="36" x14ac:dyDescent="0.2">
      <c r="A248" s="14">
        <v>1</v>
      </c>
      <c r="B248" s="14">
        <v>1.1000000000000001</v>
      </c>
      <c r="C248" s="85" t="s">
        <v>946</v>
      </c>
      <c r="D248" s="16" t="s">
        <v>18</v>
      </c>
      <c r="E248" s="17" t="s">
        <v>344</v>
      </c>
      <c r="F248" s="23" t="s">
        <v>954</v>
      </c>
      <c r="G248" s="33" t="s">
        <v>20</v>
      </c>
      <c r="H248" s="24" t="s">
        <v>21</v>
      </c>
      <c r="I248" s="18" t="s">
        <v>32</v>
      </c>
      <c r="J248" s="24" t="s">
        <v>129</v>
      </c>
      <c r="K248" s="23" t="s">
        <v>955</v>
      </c>
      <c r="L248" s="23" t="s">
        <v>956</v>
      </c>
      <c r="M248" s="23" t="s">
        <v>961</v>
      </c>
      <c r="N248" s="24" t="s">
        <v>24</v>
      </c>
      <c r="O248" s="36" t="s">
        <v>962</v>
      </c>
      <c r="P248" s="37" t="s">
        <v>963</v>
      </c>
      <c r="Q248" s="19" t="s">
        <v>960</v>
      </c>
      <c r="R248" s="84" t="s">
        <v>25</v>
      </c>
      <c r="S248" s="145"/>
    </row>
    <row r="249" spans="1:19" ht="51" customHeight="1" x14ac:dyDescent="0.2">
      <c r="A249" s="14">
        <v>2</v>
      </c>
      <c r="B249" s="14">
        <v>2.4</v>
      </c>
      <c r="C249" s="85" t="s">
        <v>964</v>
      </c>
      <c r="D249" s="16" t="s">
        <v>26</v>
      </c>
      <c r="E249" s="17" t="s">
        <v>965</v>
      </c>
      <c r="F249" s="23" t="s">
        <v>966</v>
      </c>
      <c r="G249" s="33" t="s">
        <v>20</v>
      </c>
      <c r="H249" s="24" t="s">
        <v>21</v>
      </c>
      <c r="I249" s="18" t="s">
        <v>32</v>
      </c>
      <c r="J249" s="24" t="s">
        <v>129</v>
      </c>
      <c r="K249" s="23" t="s">
        <v>967</v>
      </c>
      <c r="L249" s="23" t="s">
        <v>968</v>
      </c>
      <c r="M249" s="23" t="s">
        <v>969</v>
      </c>
      <c r="N249" s="24" t="s">
        <v>24</v>
      </c>
      <c r="O249" s="36" t="s">
        <v>970</v>
      </c>
      <c r="P249" s="86" t="s">
        <v>971</v>
      </c>
      <c r="Q249" s="19" t="s">
        <v>972</v>
      </c>
      <c r="R249" s="84">
        <v>2171</v>
      </c>
      <c r="S249" s="147">
        <f>((R249-R250)/R250)</f>
        <v>0.71892319873317501</v>
      </c>
    </row>
    <row r="250" spans="1:19" ht="51" customHeight="1" x14ac:dyDescent="0.2">
      <c r="A250" s="14">
        <v>2</v>
      </c>
      <c r="B250" s="14">
        <v>2.4</v>
      </c>
      <c r="C250" s="85" t="s">
        <v>964</v>
      </c>
      <c r="D250" s="16" t="s">
        <v>26</v>
      </c>
      <c r="E250" s="17" t="s">
        <v>965</v>
      </c>
      <c r="F250" s="23" t="s">
        <v>966</v>
      </c>
      <c r="G250" s="33" t="s">
        <v>20</v>
      </c>
      <c r="H250" s="24" t="s">
        <v>21</v>
      </c>
      <c r="I250" s="18" t="s">
        <v>32</v>
      </c>
      <c r="J250" s="24" t="s">
        <v>129</v>
      </c>
      <c r="K250" s="23" t="s">
        <v>967</v>
      </c>
      <c r="L250" s="23" t="s">
        <v>968</v>
      </c>
      <c r="M250" s="23" t="s">
        <v>969</v>
      </c>
      <c r="N250" s="24" t="s">
        <v>24</v>
      </c>
      <c r="O250" s="36" t="s">
        <v>973</v>
      </c>
      <c r="P250" s="86" t="s">
        <v>974</v>
      </c>
      <c r="Q250" s="19" t="s">
        <v>972</v>
      </c>
      <c r="R250" s="84">
        <v>1263</v>
      </c>
      <c r="S250" s="145"/>
    </row>
    <row r="251" spans="1:19" ht="39" customHeight="1" x14ac:dyDescent="0.2">
      <c r="A251" s="14">
        <v>2</v>
      </c>
      <c r="B251" s="14">
        <v>2.4</v>
      </c>
      <c r="C251" s="85" t="s">
        <v>964</v>
      </c>
      <c r="D251" s="16" t="s">
        <v>18</v>
      </c>
      <c r="E251" s="17" t="s">
        <v>966</v>
      </c>
      <c r="F251" s="17" t="s">
        <v>966</v>
      </c>
      <c r="G251" s="18" t="s">
        <v>31</v>
      </c>
      <c r="H251" s="19" t="s">
        <v>28</v>
      </c>
      <c r="I251" s="18" t="s">
        <v>32</v>
      </c>
      <c r="J251" s="19" t="s">
        <v>129</v>
      </c>
      <c r="K251" s="18" t="s">
        <v>975</v>
      </c>
      <c r="L251" s="18" t="s">
        <v>976</v>
      </c>
      <c r="M251" s="18" t="s">
        <v>977</v>
      </c>
      <c r="N251" s="19" t="s">
        <v>24</v>
      </c>
      <c r="O251" s="36" t="s">
        <v>978</v>
      </c>
      <c r="P251" s="37" t="s">
        <v>979</v>
      </c>
      <c r="Q251" s="19" t="s">
        <v>143</v>
      </c>
      <c r="R251" s="84">
        <v>217925</v>
      </c>
      <c r="S251" s="147">
        <f>(R251/R252)</f>
        <v>0.27954656821872681</v>
      </c>
    </row>
    <row r="252" spans="1:19" ht="39" customHeight="1" x14ac:dyDescent="0.2">
      <c r="A252" s="14">
        <v>2</v>
      </c>
      <c r="B252" s="14">
        <v>2.4</v>
      </c>
      <c r="C252" s="85" t="s">
        <v>964</v>
      </c>
      <c r="D252" s="16" t="s">
        <v>18</v>
      </c>
      <c r="E252" s="17" t="s">
        <v>107</v>
      </c>
      <c r="F252" s="18" t="s">
        <v>108</v>
      </c>
      <c r="G252" s="18" t="s">
        <v>31</v>
      </c>
      <c r="H252" s="19" t="s">
        <v>28</v>
      </c>
      <c r="I252" s="18" t="s">
        <v>32</v>
      </c>
      <c r="J252" s="19" t="s">
        <v>129</v>
      </c>
      <c r="K252" s="18" t="s">
        <v>975</v>
      </c>
      <c r="L252" s="18" t="s">
        <v>976</v>
      </c>
      <c r="M252" s="18" t="s">
        <v>977</v>
      </c>
      <c r="N252" s="19" t="s">
        <v>24</v>
      </c>
      <c r="O252" s="36" t="s">
        <v>167</v>
      </c>
      <c r="P252" s="37" t="s">
        <v>980</v>
      </c>
      <c r="Q252" s="19" t="s">
        <v>143</v>
      </c>
      <c r="R252" s="84">
        <v>779566</v>
      </c>
      <c r="S252" s="145"/>
    </row>
    <row r="253" spans="1:19" ht="49.5" customHeight="1" x14ac:dyDescent="0.2">
      <c r="A253" s="14">
        <v>2</v>
      </c>
      <c r="B253" s="14">
        <v>2.4</v>
      </c>
      <c r="C253" s="85" t="s">
        <v>964</v>
      </c>
      <c r="D253" s="16" t="s">
        <v>18</v>
      </c>
      <c r="E253" s="17" t="s">
        <v>966</v>
      </c>
      <c r="F253" s="17" t="s">
        <v>966</v>
      </c>
      <c r="G253" s="23" t="s">
        <v>31</v>
      </c>
      <c r="H253" s="24" t="s">
        <v>28</v>
      </c>
      <c r="I253" s="18" t="s">
        <v>32</v>
      </c>
      <c r="J253" s="24" t="s">
        <v>129</v>
      </c>
      <c r="K253" s="88" t="s">
        <v>981</v>
      </c>
      <c r="L253" s="89" t="s">
        <v>982</v>
      </c>
      <c r="M253" s="23" t="s">
        <v>983</v>
      </c>
      <c r="N253" s="24" t="s">
        <v>24</v>
      </c>
      <c r="O253" s="36" t="s">
        <v>984</v>
      </c>
      <c r="P253" s="37" t="s">
        <v>985</v>
      </c>
      <c r="Q253" s="19" t="s">
        <v>986</v>
      </c>
      <c r="R253" s="84" t="s">
        <v>25</v>
      </c>
      <c r="S253" s="147" t="s">
        <v>25</v>
      </c>
    </row>
    <row r="254" spans="1:19" ht="47.25" customHeight="1" x14ac:dyDescent="0.2">
      <c r="A254" s="14">
        <v>2</v>
      </c>
      <c r="B254" s="14">
        <v>2.4</v>
      </c>
      <c r="C254" s="85" t="s">
        <v>964</v>
      </c>
      <c r="D254" s="16" t="s">
        <v>18</v>
      </c>
      <c r="E254" s="17" t="s">
        <v>966</v>
      </c>
      <c r="F254" s="17" t="s">
        <v>966</v>
      </c>
      <c r="G254" s="18" t="s">
        <v>31</v>
      </c>
      <c r="H254" s="19" t="s">
        <v>28</v>
      </c>
      <c r="I254" s="18" t="s">
        <v>32</v>
      </c>
      <c r="J254" s="19" t="s">
        <v>129</v>
      </c>
      <c r="K254" s="88" t="s">
        <v>981</v>
      </c>
      <c r="L254" s="89" t="s">
        <v>982</v>
      </c>
      <c r="M254" s="18" t="s">
        <v>987</v>
      </c>
      <c r="N254" s="19" t="s">
        <v>24</v>
      </c>
      <c r="O254" s="36" t="s">
        <v>988</v>
      </c>
      <c r="P254" s="37" t="s">
        <v>989</v>
      </c>
      <c r="Q254" s="19" t="s">
        <v>986</v>
      </c>
      <c r="R254" s="84" t="s">
        <v>25</v>
      </c>
      <c r="S254" s="145"/>
    </row>
    <row r="255" spans="1:19" ht="41.25" customHeight="1" x14ac:dyDescent="0.2">
      <c r="A255" s="14">
        <v>2</v>
      </c>
      <c r="B255" s="14">
        <v>2.4</v>
      </c>
      <c r="C255" s="85" t="s">
        <v>964</v>
      </c>
      <c r="D255" s="16" t="s">
        <v>29</v>
      </c>
      <c r="E255" s="17" t="s">
        <v>107</v>
      </c>
      <c r="F255" s="18" t="s">
        <v>108</v>
      </c>
      <c r="G255" s="23" t="s">
        <v>31</v>
      </c>
      <c r="H255" s="24" t="s">
        <v>28</v>
      </c>
      <c r="I255" s="18" t="s">
        <v>32</v>
      </c>
      <c r="J255" s="24" t="s">
        <v>129</v>
      </c>
      <c r="K255" s="90" t="s">
        <v>990</v>
      </c>
      <c r="L255" s="88" t="s">
        <v>991</v>
      </c>
      <c r="M255" s="23" t="s">
        <v>992</v>
      </c>
      <c r="N255" s="24" t="s">
        <v>162</v>
      </c>
      <c r="O255" s="36" t="s">
        <v>167</v>
      </c>
      <c r="P255" s="18" t="s">
        <v>993</v>
      </c>
      <c r="Q255" s="19" t="s">
        <v>169</v>
      </c>
      <c r="R255" s="84">
        <v>779566</v>
      </c>
      <c r="S255" s="139">
        <f>R255/R256</f>
        <v>5.523694506712285E-3</v>
      </c>
    </row>
    <row r="256" spans="1:19" ht="41.25" customHeight="1" x14ac:dyDescent="0.2">
      <c r="A256" s="14">
        <v>2</v>
      </c>
      <c r="B256" s="14">
        <v>2.4</v>
      </c>
      <c r="C256" s="85" t="s">
        <v>964</v>
      </c>
      <c r="D256" s="16" t="s">
        <v>29</v>
      </c>
      <c r="E256" s="17" t="s">
        <v>107</v>
      </c>
      <c r="F256" s="34" t="s">
        <v>135</v>
      </c>
      <c r="G256" s="23" t="s">
        <v>31</v>
      </c>
      <c r="H256" s="24" t="s">
        <v>28</v>
      </c>
      <c r="I256" s="18" t="s">
        <v>32</v>
      </c>
      <c r="J256" s="24" t="s">
        <v>129</v>
      </c>
      <c r="K256" s="90" t="s">
        <v>990</v>
      </c>
      <c r="L256" s="88" t="s">
        <v>991</v>
      </c>
      <c r="M256" s="23" t="s">
        <v>992</v>
      </c>
      <c r="N256" s="24" t="s">
        <v>162</v>
      </c>
      <c r="O256" s="36" t="s">
        <v>994</v>
      </c>
      <c r="P256" s="18" t="s">
        <v>995</v>
      </c>
      <c r="Q256" s="19" t="s">
        <v>134</v>
      </c>
      <c r="R256" s="57">
        <v>141131266.22999999</v>
      </c>
      <c r="S256" s="140"/>
    </row>
    <row r="257" spans="1:19" ht="56.25" customHeight="1" x14ac:dyDescent="0.2">
      <c r="A257" s="14">
        <v>2</v>
      </c>
      <c r="B257" s="14">
        <v>2.4</v>
      </c>
      <c r="C257" s="85" t="s">
        <v>964</v>
      </c>
      <c r="D257" s="16" t="s">
        <v>26</v>
      </c>
      <c r="E257" s="17" t="s">
        <v>966</v>
      </c>
      <c r="F257" s="23" t="s">
        <v>966</v>
      </c>
      <c r="G257" s="23" t="s">
        <v>20</v>
      </c>
      <c r="H257" s="24" t="s">
        <v>21</v>
      </c>
      <c r="I257" s="18" t="s">
        <v>32</v>
      </c>
      <c r="J257" s="24" t="s">
        <v>129</v>
      </c>
      <c r="K257" s="18" t="s">
        <v>996</v>
      </c>
      <c r="L257" s="17" t="s">
        <v>997</v>
      </c>
      <c r="M257" s="23" t="s">
        <v>998</v>
      </c>
      <c r="N257" s="24" t="s">
        <v>24</v>
      </c>
      <c r="O257" s="19" t="s">
        <v>999</v>
      </c>
      <c r="P257" s="18" t="s">
        <v>1000</v>
      </c>
      <c r="Q257" s="38" t="s">
        <v>1001</v>
      </c>
      <c r="R257" s="84">
        <v>7476</v>
      </c>
      <c r="S257" s="147">
        <f>((R257-R258)/R258)</f>
        <v>-2.8011204481792717E-3</v>
      </c>
    </row>
    <row r="258" spans="1:19" ht="56.25" customHeight="1" x14ac:dyDescent="0.2">
      <c r="A258" s="14">
        <v>2</v>
      </c>
      <c r="B258" s="14">
        <v>2.4</v>
      </c>
      <c r="C258" s="85" t="s">
        <v>964</v>
      </c>
      <c r="D258" s="16" t="s">
        <v>26</v>
      </c>
      <c r="E258" s="17" t="s">
        <v>966</v>
      </c>
      <c r="F258" s="23" t="s">
        <v>966</v>
      </c>
      <c r="G258" s="23" t="s">
        <v>20</v>
      </c>
      <c r="H258" s="24" t="s">
        <v>21</v>
      </c>
      <c r="I258" s="18" t="s">
        <v>32</v>
      </c>
      <c r="J258" s="24" t="s">
        <v>129</v>
      </c>
      <c r="K258" s="18" t="s">
        <v>996</v>
      </c>
      <c r="L258" s="91" t="s">
        <v>997</v>
      </c>
      <c r="M258" s="23" t="s">
        <v>998</v>
      </c>
      <c r="N258" s="24" t="s">
        <v>24</v>
      </c>
      <c r="O258" s="19" t="s">
        <v>1002</v>
      </c>
      <c r="P258" s="18" t="s">
        <v>1003</v>
      </c>
      <c r="Q258" s="92" t="s">
        <v>1001</v>
      </c>
      <c r="R258" s="84">
        <v>7497</v>
      </c>
      <c r="S258" s="145"/>
    </row>
    <row r="259" spans="1:19" ht="66" customHeight="1" x14ac:dyDescent="0.2">
      <c r="A259" s="14">
        <v>2</v>
      </c>
      <c r="B259" s="14">
        <v>2.4</v>
      </c>
      <c r="C259" s="85" t="s">
        <v>964</v>
      </c>
      <c r="D259" s="14" t="s">
        <v>26</v>
      </c>
      <c r="E259" s="17" t="s">
        <v>966</v>
      </c>
      <c r="F259" s="18" t="s">
        <v>966</v>
      </c>
      <c r="G259" s="18" t="s">
        <v>20</v>
      </c>
      <c r="H259" s="19" t="s">
        <v>21</v>
      </c>
      <c r="I259" s="18" t="s">
        <v>32</v>
      </c>
      <c r="J259" s="19" t="s">
        <v>129</v>
      </c>
      <c r="K259" s="18" t="s">
        <v>1004</v>
      </c>
      <c r="L259" s="18" t="s">
        <v>1005</v>
      </c>
      <c r="M259" s="18" t="s">
        <v>1006</v>
      </c>
      <c r="N259" s="19" t="s">
        <v>24</v>
      </c>
      <c r="O259" s="19" t="s">
        <v>1007</v>
      </c>
      <c r="P259" s="18" t="s">
        <v>1008</v>
      </c>
      <c r="Q259" s="38" t="s">
        <v>1009</v>
      </c>
      <c r="R259" s="84">
        <v>13721</v>
      </c>
      <c r="S259" s="147">
        <f>((R259-R260)/R260)</f>
        <v>0.56382493731479366</v>
      </c>
    </row>
    <row r="260" spans="1:19" ht="66" customHeight="1" x14ac:dyDescent="0.2">
      <c r="A260" s="14">
        <v>2</v>
      </c>
      <c r="B260" s="14">
        <v>2.4</v>
      </c>
      <c r="C260" s="85" t="s">
        <v>964</v>
      </c>
      <c r="D260" s="14" t="s">
        <v>26</v>
      </c>
      <c r="E260" s="17" t="s">
        <v>966</v>
      </c>
      <c r="F260" s="18" t="s">
        <v>966</v>
      </c>
      <c r="G260" s="18" t="s">
        <v>20</v>
      </c>
      <c r="H260" s="19" t="s">
        <v>21</v>
      </c>
      <c r="I260" s="18" t="s">
        <v>32</v>
      </c>
      <c r="J260" s="19" t="s">
        <v>129</v>
      </c>
      <c r="K260" s="18" t="s">
        <v>1004</v>
      </c>
      <c r="L260" s="18" t="s">
        <v>1005</v>
      </c>
      <c r="M260" s="18" t="s">
        <v>1006</v>
      </c>
      <c r="N260" s="19" t="s">
        <v>24</v>
      </c>
      <c r="O260" s="19" t="s">
        <v>1010</v>
      </c>
      <c r="P260" s="18" t="s">
        <v>1011</v>
      </c>
      <c r="Q260" s="38" t="s">
        <v>1009</v>
      </c>
      <c r="R260" s="84">
        <v>8774</v>
      </c>
      <c r="S260" s="145"/>
    </row>
    <row r="261" spans="1:19" ht="66" customHeight="1" x14ac:dyDescent="0.2">
      <c r="A261" s="14">
        <v>2</v>
      </c>
      <c r="B261" s="14">
        <v>2.4</v>
      </c>
      <c r="C261" s="85" t="s">
        <v>964</v>
      </c>
      <c r="D261" s="14" t="s">
        <v>26</v>
      </c>
      <c r="E261" s="17" t="s">
        <v>966</v>
      </c>
      <c r="F261" s="18" t="s">
        <v>966</v>
      </c>
      <c r="G261" s="18" t="s">
        <v>20</v>
      </c>
      <c r="H261" s="19" t="s">
        <v>21</v>
      </c>
      <c r="I261" s="18" t="s">
        <v>32</v>
      </c>
      <c r="J261" s="19" t="s">
        <v>129</v>
      </c>
      <c r="K261" s="18" t="s">
        <v>1012</v>
      </c>
      <c r="L261" s="18" t="s">
        <v>1013</v>
      </c>
      <c r="M261" s="18" t="s">
        <v>1014</v>
      </c>
      <c r="N261" s="19" t="s">
        <v>24</v>
      </c>
      <c r="O261" s="19" t="s">
        <v>1015</v>
      </c>
      <c r="P261" s="18" t="s">
        <v>1016</v>
      </c>
      <c r="Q261" s="46" t="s">
        <v>73</v>
      </c>
      <c r="R261" s="84">
        <v>0</v>
      </c>
      <c r="S261" s="147">
        <v>0</v>
      </c>
    </row>
    <row r="262" spans="1:19" ht="66" customHeight="1" x14ac:dyDescent="0.2">
      <c r="A262" s="14">
        <v>2</v>
      </c>
      <c r="B262" s="14">
        <v>2.4</v>
      </c>
      <c r="C262" s="85" t="s">
        <v>964</v>
      </c>
      <c r="D262" s="14" t="s">
        <v>26</v>
      </c>
      <c r="E262" s="17" t="s">
        <v>966</v>
      </c>
      <c r="F262" s="18" t="s">
        <v>966</v>
      </c>
      <c r="G262" s="18" t="s">
        <v>20</v>
      </c>
      <c r="H262" s="19" t="s">
        <v>21</v>
      </c>
      <c r="I262" s="18" t="s">
        <v>32</v>
      </c>
      <c r="J262" s="19" t="s">
        <v>129</v>
      </c>
      <c r="K262" s="18" t="s">
        <v>1012</v>
      </c>
      <c r="L262" s="18" t="s">
        <v>1013</v>
      </c>
      <c r="M262" s="18" t="s">
        <v>1014</v>
      </c>
      <c r="N262" s="19" t="s">
        <v>24</v>
      </c>
      <c r="O262" s="19" t="s">
        <v>1017</v>
      </c>
      <c r="P262" s="18" t="s">
        <v>1018</v>
      </c>
      <c r="Q262" s="46" t="s">
        <v>73</v>
      </c>
      <c r="R262" s="84">
        <v>0</v>
      </c>
      <c r="S262" s="145"/>
    </row>
    <row r="263" spans="1:19" ht="74.25" customHeight="1" x14ac:dyDescent="0.2">
      <c r="A263" s="14">
        <v>2</v>
      </c>
      <c r="B263" s="14">
        <v>2.4</v>
      </c>
      <c r="C263" s="85" t="s">
        <v>964</v>
      </c>
      <c r="D263" s="16" t="s">
        <v>26</v>
      </c>
      <c r="E263" s="17" t="s">
        <v>966</v>
      </c>
      <c r="F263" s="18" t="s">
        <v>966</v>
      </c>
      <c r="G263" s="18" t="s">
        <v>31</v>
      </c>
      <c r="H263" s="19" t="s">
        <v>28</v>
      </c>
      <c r="I263" s="18" t="s">
        <v>32</v>
      </c>
      <c r="J263" s="64" t="s">
        <v>129</v>
      </c>
      <c r="K263" s="63" t="s">
        <v>1019</v>
      </c>
      <c r="L263" s="63" t="s">
        <v>1020</v>
      </c>
      <c r="M263" s="63" t="s">
        <v>1021</v>
      </c>
      <c r="N263" s="64" t="s">
        <v>24</v>
      </c>
      <c r="O263" s="64" t="s">
        <v>1022</v>
      </c>
      <c r="P263" s="63" t="s">
        <v>1023</v>
      </c>
      <c r="Q263" s="93" t="s">
        <v>143</v>
      </c>
      <c r="R263" s="84">
        <v>27</v>
      </c>
      <c r="S263" s="147">
        <f>((R263-R264)/R264)</f>
        <v>26</v>
      </c>
    </row>
    <row r="264" spans="1:19" ht="77.25" customHeight="1" x14ac:dyDescent="0.2">
      <c r="A264" s="14">
        <v>2</v>
      </c>
      <c r="B264" s="14">
        <v>2.4</v>
      </c>
      <c r="C264" s="85" t="s">
        <v>964</v>
      </c>
      <c r="D264" s="94" t="s">
        <v>26</v>
      </c>
      <c r="E264" s="95" t="s">
        <v>966</v>
      </c>
      <c r="F264" s="63" t="s">
        <v>966</v>
      </c>
      <c r="G264" s="63" t="s">
        <v>31</v>
      </c>
      <c r="H264" s="64" t="s">
        <v>28</v>
      </c>
      <c r="I264" s="63" t="s">
        <v>32</v>
      </c>
      <c r="J264" s="64" t="s">
        <v>129</v>
      </c>
      <c r="K264" s="63" t="s">
        <v>1019</v>
      </c>
      <c r="L264" s="63" t="s">
        <v>1020</v>
      </c>
      <c r="M264" s="63" t="s">
        <v>1021</v>
      </c>
      <c r="N264" s="64" t="s">
        <v>24</v>
      </c>
      <c r="O264" s="64" t="s">
        <v>1024</v>
      </c>
      <c r="P264" s="63" t="s">
        <v>1025</v>
      </c>
      <c r="Q264" s="93" t="s">
        <v>143</v>
      </c>
      <c r="R264" s="84">
        <v>1</v>
      </c>
      <c r="S264" s="145"/>
    </row>
    <row r="265" spans="1:19" ht="52.5" customHeight="1" x14ac:dyDescent="0.2">
      <c r="A265" s="14">
        <v>2</v>
      </c>
      <c r="B265" s="14">
        <v>2.4</v>
      </c>
      <c r="C265" s="85" t="s">
        <v>1026</v>
      </c>
      <c r="D265" s="14" t="s">
        <v>26</v>
      </c>
      <c r="E265" s="17" t="s">
        <v>966</v>
      </c>
      <c r="F265" s="18" t="s">
        <v>966</v>
      </c>
      <c r="G265" s="33" t="s">
        <v>20</v>
      </c>
      <c r="H265" s="19" t="s">
        <v>21</v>
      </c>
      <c r="I265" s="18" t="s">
        <v>32</v>
      </c>
      <c r="J265" s="19" t="s">
        <v>129</v>
      </c>
      <c r="K265" s="18" t="s">
        <v>1027</v>
      </c>
      <c r="L265" s="18" t="s">
        <v>1028</v>
      </c>
      <c r="M265" s="18" t="s">
        <v>1029</v>
      </c>
      <c r="N265" s="19" t="s">
        <v>24</v>
      </c>
      <c r="O265" s="19" t="s">
        <v>1030</v>
      </c>
      <c r="P265" s="18" t="s">
        <v>1031</v>
      </c>
      <c r="Q265" s="38" t="s">
        <v>1032</v>
      </c>
      <c r="R265" s="84">
        <v>11041</v>
      </c>
      <c r="S265" s="147">
        <f>((R265-R266)/R266)</f>
        <v>-9.7146128056259717E-2</v>
      </c>
    </row>
    <row r="266" spans="1:19" ht="52.5" customHeight="1" x14ac:dyDescent="0.2">
      <c r="A266" s="14">
        <v>2</v>
      </c>
      <c r="B266" s="14">
        <v>2.4</v>
      </c>
      <c r="C266" s="85" t="s">
        <v>1026</v>
      </c>
      <c r="D266" s="14" t="s">
        <v>26</v>
      </c>
      <c r="E266" s="17" t="s">
        <v>966</v>
      </c>
      <c r="F266" s="18" t="s">
        <v>966</v>
      </c>
      <c r="G266" s="33" t="s">
        <v>20</v>
      </c>
      <c r="H266" s="19" t="s">
        <v>21</v>
      </c>
      <c r="I266" s="18" t="s">
        <v>32</v>
      </c>
      <c r="J266" s="19" t="s">
        <v>129</v>
      </c>
      <c r="K266" s="18" t="s">
        <v>1027</v>
      </c>
      <c r="L266" s="18" t="s">
        <v>1028</v>
      </c>
      <c r="M266" s="18" t="s">
        <v>1029</v>
      </c>
      <c r="N266" s="19" t="s">
        <v>24</v>
      </c>
      <c r="O266" s="19" t="s">
        <v>1033</v>
      </c>
      <c r="P266" s="18" t="s">
        <v>1034</v>
      </c>
      <c r="Q266" s="38" t="s">
        <v>1032</v>
      </c>
      <c r="R266" s="84">
        <v>12229</v>
      </c>
      <c r="S266" s="145"/>
    </row>
    <row r="267" spans="1:19" ht="52.5" customHeight="1" x14ac:dyDescent="0.2">
      <c r="A267" s="14">
        <v>2</v>
      </c>
      <c r="B267" s="14">
        <v>2.6</v>
      </c>
      <c r="C267" s="85" t="s">
        <v>1035</v>
      </c>
      <c r="D267" s="16" t="s">
        <v>930</v>
      </c>
      <c r="E267" s="17" t="s">
        <v>1036</v>
      </c>
      <c r="F267" s="18" t="s">
        <v>1037</v>
      </c>
      <c r="G267" s="33" t="s">
        <v>20</v>
      </c>
      <c r="H267" s="19" t="s">
        <v>21</v>
      </c>
      <c r="I267" s="18" t="s">
        <v>32</v>
      </c>
      <c r="J267" s="96">
        <v>0.9</v>
      </c>
      <c r="K267" s="86" t="s">
        <v>1038</v>
      </c>
      <c r="L267" s="97" t="s">
        <v>1039</v>
      </c>
      <c r="M267" s="18" t="s">
        <v>1040</v>
      </c>
      <c r="N267" s="19" t="s">
        <v>1041</v>
      </c>
      <c r="O267" s="36" t="s">
        <v>1042</v>
      </c>
      <c r="P267" s="18" t="s">
        <v>1043</v>
      </c>
      <c r="Q267" s="46" t="s">
        <v>1044</v>
      </c>
      <c r="R267" s="84" t="s">
        <v>25</v>
      </c>
      <c r="S267" s="147" t="s">
        <v>25</v>
      </c>
    </row>
    <row r="268" spans="1:19" ht="57" customHeight="1" x14ac:dyDescent="0.2">
      <c r="A268" s="14">
        <v>2</v>
      </c>
      <c r="B268" s="14">
        <v>2.6</v>
      </c>
      <c r="C268" s="85" t="s">
        <v>1035</v>
      </c>
      <c r="D268" s="16" t="s">
        <v>930</v>
      </c>
      <c r="E268" s="17" t="s">
        <v>439</v>
      </c>
      <c r="F268" s="18" t="s">
        <v>197</v>
      </c>
      <c r="G268" s="33" t="s">
        <v>20</v>
      </c>
      <c r="H268" s="19" t="s">
        <v>21</v>
      </c>
      <c r="I268" s="18" t="s">
        <v>32</v>
      </c>
      <c r="J268" s="96">
        <v>0.9</v>
      </c>
      <c r="K268" s="86" t="s">
        <v>1038</v>
      </c>
      <c r="L268" s="97" t="s">
        <v>1039</v>
      </c>
      <c r="M268" s="18" t="s">
        <v>1040</v>
      </c>
      <c r="N268" s="19" t="s">
        <v>1041</v>
      </c>
      <c r="O268" s="36" t="s">
        <v>1045</v>
      </c>
      <c r="P268" s="18" t="s">
        <v>1046</v>
      </c>
      <c r="Q268" s="46" t="s">
        <v>1044</v>
      </c>
      <c r="R268" s="84">
        <v>105</v>
      </c>
      <c r="S268" s="145"/>
    </row>
    <row r="269" spans="1:19" ht="52.5" customHeight="1" x14ac:dyDescent="0.2">
      <c r="A269" s="14">
        <v>2</v>
      </c>
      <c r="B269" s="14">
        <v>2.6</v>
      </c>
      <c r="C269" s="85" t="s">
        <v>1035</v>
      </c>
      <c r="D269" s="16" t="s">
        <v>29</v>
      </c>
      <c r="E269" s="17" t="s">
        <v>1036</v>
      </c>
      <c r="F269" s="18" t="s">
        <v>1047</v>
      </c>
      <c r="G269" s="33" t="s">
        <v>20</v>
      </c>
      <c r="H269" s="19" t="s">
        <v>21</v>
      </c>
      <c r="I269" s="18" t="s">
        <v>32</v>
      </c>
      <c r="J269" s="19" t="s">
        <v>23</v>
      </c>
      <c r="K269" s="86" t="s">
        <v>1048</v>
      </c>
      <c r="L269" s="97" t="s">
        <v>1049</v>
      </c>
      <c r="M269" s="18" t="s">
        <v>1050</v>
      </c>
      <c r="N269" s="19" t="s">
        <v>24</v>
      </c>
      <c r="O269" s="19" t="s">
        <v>1051</v>
      </c>
      <c r="P269" s="18" t="s">
        <v>1052</v>
      </c>
      <c r="Q269" s="38" t="s">
        <v>1053</v>
      </c>
      <c r="R269" s="84" t="s">
        <v>25</v>
      </c>
      <c r="S269" s="147" t="s">
        <v>25</v>
      </c>
    </row>
    <row r="270" spans="1:19" ht="52.5" customHeight="1" x14ac:dyDescent="0.2">
      <c r="A270" s="14">
        <v>2</v>
      </c>
      <c r="B270" s="14">
        <v>2.6</v>
      </c>
      <c r="C270" s="85" t="s">
        <v>1035</v>
      </c>
      <c r="D270" s="16" t="s">
        <v>29</v>
      </c>
      <c r="E270" s="17" t="s">
        <v>1036</v>
      </c>
      <c r="F270" s="18" t="s">
        <v>1047</v>
      </c>
      <c r="G270" s="33" t="s">
        <v>20</v>
      </c>
      <c r="H270" s="19" t="s">
        <v>21</v>
      </c>
      <c r="I270" s="18" t="s">
        <v>32</v>
      </c>
      <c r="J270" s="19" t="s">
        <v>23</v>
      </c>
      <c r="K270" s="86" t="s">
        <v>1048</v>
      </c>
      <c r="L270" s="97" t="s">
        <v>1049</v>
      </c>
      <c r="M270" s="18" t="s">
        <v>1050</v>
      </c>
      <c r="N270" s="19" t="s">
        <v>24</v>
      </c>
      <c r="O270" s="19" t="s">
        <v>1054</v>
      </c>
      <c r="P270" s="18" t="s">
        <v>1055</v>
      </c>
      <c r="Q270" s="19" t="s">
        <v>1053</v>
      </c>
      <c r="R270" s="84" t="s">
        <v>25</v>
      </c>
      <c r="S270" s="145"/>
    </row>
    <row r="271" spans="1:19" ht="71.25" customHeight="1" x14ac:dyDescent="0.2">
      <c r="A271" s="14">
        <v>2</v>
      </c>
      <c r="B271" s="14">
        <v>2.6</v>
      </c>
      <c r="C271" s="85" t="s">
        <v>1035</v>
      </c>
      <c r="D271" s="14" t="s">
        <v>930</v>
      </c>
      <c r="E271" s="17" t="s">
        <v>1036</v>
      </c>
      <c r="F271" s="18" t="s">
        <v>1037</v>
      </c>
      <c r="G271" s="33" t="s">
        <v>20</v>
      </c>
      <c r="H271" s="19" t="s">
        <v>21</v>
      </c>
      <c r="I271" s="18" t="s">
        <v>32</v>
      </c>
      <c r="J271" s="19" t="s">
        <v>129</v>
      </c>
      <c r="K271" s="18" t="s">
        <v>1056</v>
      </c>
      <c r="L271" s="18" t="s">
        <v>1057</v>
      </c>
      <c r="M271" s="18" t="s">
        <v>1058</v>
      </c>
      <c r="N271" s="19" t="s">
        <v>24</v>
      </c>
      <c r="O271" s="19" t="s">
        <v>1059</v>
      </c>
      <c r="P271" s="18" t="s">
        <v>1060</v>
      </c>
      <c r="Q271" s="38" t="s">
        <v>1053</v>
      </c>
      <c r="R271" s="84" t="s">
        <v>25</v>
      </c>
      <c r="S271" s="147" t="s">
        <v>25</v>
      </c>
    </row>
    <row r="272" spans="1:19" ht="71.25" customHeight="1" x14ac:dyDescent="0.2">
      <c r="A272" s="14">
        <v>2</v>
      </c>
      <c r="B272" s="14">
        <v>2.6</v>
      </c>
      <c r="C272" s="85" t="s">
        <v>1035</v>
      </c>
      <c r="D272" s="14" t="s">
        <v>930</v>
      </c>
      <c r="E272" s="17" t="s">
        <v>1036</v>
      </c>
      <c r="F272" s="18" t="s">
        <v>1037</v>
      </c>
      <c r="G272" s="33" t="s">
        <v>20</v>
      </c>
      <c r="H272" s="19" t="s">
        <v>21</v>
      </c>
      <c r="I272" s="18" t="s">
        <v>32</v>
      </c>
      <c r="J272" s="19" t="s">
        <v>129</v>
      </c>
      <c r="K272" s="18" t="s">
        <v>1056</v>
      </c>
      <c r="L272" s="18" t="s">
        <v>1057</v>
      </c>
      <c r="M272" s="18" t="s">
        <v>1058</v>
      </c>
      <c r="N272" s="19" t="s">
        <v>24</v>
      </c>
      <c r="O272" s="19" t="s">
        <v>1061</v>
      </c>
      <c r="P272" s="18" t="s">
        <v>1062</v>
      </c>
      <c r="Q272" s="38" t="s">
        <v>1063</v>
      </c>
      <c r="R272" s="84" t="s">
        <v>25</v>
      </c>
      <c r="S272" s="145"/>
    </row>
    <row r="273" spans="1:19" ht="63" customHeight="1" x14ac:dyDescent="0.2">
      <c r="A273" s="14">
        <v>2</v>
      </c>
      <c r="B273" s="14">
        <v>2.2999999999999998</v>
      </c>
      <c r="C273" s="85" t="s">
        <v>1064</v>
      </c>
      <c r="D273" s="14" t="s">
        <v>18</v>
      </c>
      <c r="E273" s="17" t="s">
        <v>1065</v>
      </c>
      <c r="F273" s="18" t="s">
        <v>1066</v>
      </c>
      <c r="G273" s="33" t="s">
        <v>20</v>
      </c>
      <c r="H273" s="19" t="s">
        <v>21</v>
      </c>
      <c r="I273" s="18" t="s">
        <v>32</v>
      </c>
      <c r="J273" s="19" t="s">
        <v>129</v>
      </c>
      <c r="K273" s="18" t="s">
        <v>1067</v>
      </c>
      <c r="L273" s="18" t="s">
        <v>1068</v>
      </c>
      <c r="M273" s="18" t="s">
        <v>1069</v>
      </c>
      <c r="N273" s="19" t="s">
        <v>24</v>
      </c>
      <c r="O273" s="19" t="s">
        <v>1070</v>
      </c>
      <c r="P273" s="18" t="s">
        <v>1071</v>
      </c>
      <c r="Q273" s="14" t="s">
        <v>1072</v>
      </c>
      <c r="R273" s="84">
        <v>0</v>
      </c>
      <c r="S273" s="147">
        <v>0</v>
      </c>
    </row>
    <row r="274" spans="1:19" ht="63" customHeight="1" x14ac:dyDescent="0.2">
      <c r="A274" s="14">
        <v>2</v>
      </c>
      <c r="B274" s="14">
        <v>2.2999999999999998</v>
      </c>
      <c r="C274" s="85" t="s">
        <v>1064</v>
      </c>
      <c r="D274" s="14" t="s">
        <v>18</v>
      </c>
      <c r="E274" s="17" t="s">
        <v>1065</v>
      </c>
      <c r="F274" s="18" t="s">
        <v>1066</v>
      </c>
      <c r="G274" s="33" t="s">
        <v>20</v>
      </c>
      <c r="H274" s="19" t="s">
        <v>21</v>
      </c>
      <c r="I274" s="18" t="s">
        <v>32</v>
      </c>
      <c r="J274" s="19" t="s">
        <v>129</v>
      </c>
      <c r="K274" s="18" t="s">
        <v>1067</v>
      </c>
      <c r="L274" s="18" t="s">
        <v>1068</v>
      </c>
      <c r="M274" s="18" t="s">
        <v>1069</v>
      </c>
      <c r="N274" s="19" t="s">
        <v>24</v>
      </c>
      <c r="O274" s="19" t="s">
        <v>1073</v>
      </c>
      <c r="P274" s="18" t="s">
        <v>1074</v>
      </c>
      <c r="Q274" s="14" t="s">
        <v>1072</v>
      </c>
      <c r="R274" s="84">
        <v>0</v>
      </c>
      <c r="S274" s="145"/>
    </row>
    <row r="275" spans="1:19" ht="58.5" customHeight="1" x14ac:dyDescent="0.2">
      <c r="A275" s="14">
        <v>2</v>
      </c>
      <c r="B275" s="14">
        <v>2.7</v>
      </c>
      <c r="C275" s="85" t="s">
        <v>1075</v>
      </c>
      <c r="D275" s="16" t="s">
        <v>26</v>
      </c>
      <c r="E275" s="17" t="s">
        <v>1077</v>
      </c>
      <c r="F275" s="18" t="s">
        <v>1078</v>
      </c>
      <c r="G275" s="33" t="s">
        <v>20</v>
      </c>
      <c r="H275" s="19" t="s">
        <v>28</v>
      </c>
      <c r="I275" s="18" t="s">
        <v>22</v>
      </c>
      <c r="J275" s="19" t="s">
        <v>129</v>
      </c>
      <c r="K275" s="33" t="s">
        <v>1079</v>
      </c>
      <c r="L275" s="33" t="s">
        <v>1080</v>
      </c>
      <c r="M275" s="18" t="s">
        <v>1081</v>
      </c>
      <c r="N275" s="19" t="s">
        <v>1082</v>
      </c>
      <c r="O275" s="36" t="s">
        <v>1083</v>
      </c>
      <c r="P275" s="37" t="s">
        <v>1084</v>
      </c>
      <c r="Q275" s="19" t="s">
        <v>1085</v>
      </c>
      <c r="R275" s="21">
        <v>67</v>
      </c>
      <c r="S275" s="147">
        <f>((R275-R276)/R275)</f>
        <v>-4.4776119402985072E-2</v>
      </c>
    </row>
    <row r="276" spans="1:19" ht="58.5" customHeight="1" x14ac:dyDescent="0.2">
      <c r="A276" s="14">
        <v>2</v>
      </c>
      <c r="B276" s="14">
        <v>2.7</v>
      </c>
      <c r="C276" s="85" t="s">
        <v>1075</v>
      </c>
      <c r="D276" s="16" t="s">
        <v>26</v>
      </c>
      <c r="E276" s="17" t="s">
        <v>1077</v>
      </c>
      <c r="F276" s="18" t="s">
        <v>1078</v>
      </c>
      <c r="G276" s="33" t="s">
        <v>20</v>
      </c>
      <c r="H276" s="19" t="s">
        <v>28</v>
      </c>
      <c r="I276" s="18" t="s">
        <v>22</v>
      </c>
      <c r="J276" s="19" t="s">
        <v>129</v>
      </c>
      <c r="K276" s="33" t="s">
        <v>1086</v>
      </c>
      <c r="L276" s="33" t="s">
        <v>1080</v>
      </c>
      <c r="M276" s="18" t="s">
        <v>1081</v>
      </c>
      <c r="N276" s="19" t="s">
        <v>24</v>
      </c>
      <c r="O276" s="36" t="s">
        <v>1087</v>
      </c>
      <c r="P276" s="37" t="s">
        <v>1088</v>
      </c>
      <c r="Q276" s="19" t="s">
        <v>1085</v>
      </c>
      <c r="R276" s="21">
        <v>70</v>
      </c>
      <c r="S276" s="145"/>
    </row>
    <row r="277" spans="1:19" ht="44.25" customHeight="1" x14ac:dyDescent="0.2">
      <c r="A277" s="14">
        <v>2</v>
      </c>
      <c r="B277" s="14">
        <v>2.7</v>
      </c>
      <c r="C277" s="85" t="s">
        <v>1089</v>
      </c>
      <c r="D277" s="14" t="s">
        <v>26</v>
      </c>
      <c r="E277" s="17" t="s">
        <v>107</v>
      </c>
      <c r="F277" s="34" t="s">
        <v>135</v>
      </c>
      <c r="G277" s="33" t="s">
        <v>20</v>
      </c>
      <c r="H277" s="19" t="s">
        <v>21</v>
      </c>
      <c r="I277" s="99" t="s">
        <v>32</v>
      </c>
      <c r="J277" s="100">
        <v>0.8</v>
      </c>
      <c r="K277" s="18" t="s">
        <v>1090</v>
      </c>
      <c r="L277" s="23" t="s">
        <v>1091</v>
      </c>
      <c r="M277" s="63" t="s">
        <v>1092</v>
      </c>
      <c r="N277" s="64" t="s">
        <v>24</v>
      </c>
      <c r="O277" s="36" t="s">
        <v>1093</v>
      </c>
      <c r="P277" s="37" t="s">
        <v>1094</v>
      </c>
      <c r="Q277" s="19" t="s">
        <v>1095</v>
      </c>
      <c r="R277" s="57">
        <v>12310586.460000001</v>
      </c>
      <c r="S277" s="147">
        <f>R277/R278</f>
        <v>0.83650002489844999</v>
      </c>
    </row>
    <row r="278" spans="1:19" ht="44.25" customHeight="1" x14ac:dyDescent="0.2">
      <c r="A278" s="14">
        <v>2</v>
      </c>
      <c r="B278" s="14">
        <v>2.7</v>
      </c>
      <c r="C278" s="85" t="s">
        <v>1089</v>
      </c>
      <c r="D278" s="14" t="s">
        <v>26</v>
      </c>
      <c r="E278" s="17" t="s">
        <v>107</v>
      </c>
      <c r="F278" s="34" t="s">
        <v>135</v>
      </c>
      <c r="G278" s="33" t="s">
        <v>20</v>
      </c>
      <c r="H278" s="19" t="s">
        <v>21</v>
      </c>
      <c r="I278" s="99" t="s">
        <v>32</v>
      </c>
      <c r="J278" s="100">
        <v>0.6</v>
      </c>
      <c r="K278" s="18" t="s">
        <v>1090</v>
      </c>
      <c r="L278" s="23" t="s">
        <v>1091</v>
      </c>
      <c r="M278" s="63" t="s">
        <v>1092</v>
      </c>
      <c r="N278" s="64" t="s">
        <v>24</v>
      </c>
      <c r="O278" s="36" t="s">
        <v>1096</v>
      </c>
      <c r="P278" s="37" t="s">
        <v>1097</v>
      </c>
      <c r="Q278" s="19" t="s">
        <v>1095</v>
      </c>
      <c r="R278" s="101">
        <v>14716779.550000001</v>
      </c>
      <c r="S278" s="145"/>
    </row>
    <row r="279" spans="1:19" ht="48.75" customHeight="1" x14ac:dyDescent="0.2">
      <c r="A279" s="14">
        <v>2</v>
      </c>
      <c r="B279" s="14">
        <v>2.7</v>
      </c>
      <c r="C279" s="85" t="s">
        <v>1098</v>
      </c>
      <c r="D279" s="14" t="s">
        <v>29</v>
      </c>
      <c r="E279" s="17" t="s">
        <v>1065</v>
      </c>
      <c r="F279" s="18" t="s">
        <v>1099</v>
      </c>
      <c r="G279" s="18" t="s">
        <v>1100</v>
      </c>
      <c r="H279" s="19" t="s">
        <v>1101</v>
      </c>
      <c r="I279" s="18" t="s">
        <v>32</v>
      </c>
      <c r="J279" s="19" t="s">
        <v>129</v>
      </c>
      <c r="K279" s="33" t="s">
        <v>1102</v>
      </c>
      <c r="L279" s="33" t="s">
        <v>1103</v>
      </c>
      <c r="M279" s="18" t="s">
        <v>1104</v>
      </c>
      <c r="N279" s="19" t="s">
        <v>1105</v>
      </c>
      <c r="O279" s="19" t="s">
        <v>1106</v>
      </c>
      <c r="P279" s="18" t="s">
        <v>1107</v>
      </c>
      <c r="Q279" s="19" t="s">
        <v>195</v>
      </c>
      <c r="R279" s="84">
        <v>521</v>
      </c>
      <c r="S279" s="139">
        <f>R279/R280</f>
        <v>3.1152834250179381E-2</v>
      </c>
    </row>
    <row r="280" spans="1:19" ht="48.75" customHeight="1" x14ac:dyDescent="0.2">
      <c r="A280" s="14">
        <v>2</v>
      </c>
      <c r="B280" s="14">
        <v>2.7</v>
      </c>
      <c r="C280" s="85" t="s">
        <v>1098</v>
      </c>
      <c r="D280" s="14" t="s">
        <v>29</v>
      </c>
      <c r="E280" s="17" t="s">
        <v>1065</v>
      </c>
      <c r="F280" s="18" t="s">
        <v>1099</v>
      </c>
      <c r="G280" s="18" t="s">
        <v>1100</v>
      </c>
      <c r="H280" s="19" t="s">
        <v>1101</v>
      </c>
      <c r="I280" s="18" t="s">
        <v>32</v>
      </c>
      <c r="J280" s="19" t="s">
        <v>129</v>
      </c>
      <c r="K280" s="33" t="s">
        <v>1102</v>
      </c>
      <c r="L280" s="33" t="s">
        <v>1103</v>
      </c>
      <c r="M280" s="18" t="s">
        <v>1104</v>
      </c>
      <c r="N280" s="19" t="s">
        <v>1105</v>
      </c>
      <c r="O280" s="19" t="s">
        <v>1108</v>
      </c>
      <c r="P280" s="18" t="s">
        <v>1109</v>
      </c>
      <c r="Q280" s="19" t="s">
        <v>195</v>
      </c>
      <c r="R280" s="43">
        <v>16724</v>
      </c>
      <c r="S280" s="140"/>
    </row>
    <row r="281" spans="1:19" ht="58.5" customHeight="1" x14ac:dyDescent="0.2">
      <c r="A281" s="14">
        <v>2</v>
      </c>
      <c r="B281" s="14">
        <v>2.2999999999999998</v>
      </c>
      <c r="C281" s="85" t="s">
        <v>1110</v>
      </c>
      <c r="D281" s="14" t="s">
        <v>29</v>
      </c>
      <c r="E281" s="17" t="s">
        <v>1065</v>
      </c>
      <c r="F281" s="18" t="s">
        <v>1066</v>
      </c>
      <c r="G281" s="18" t="s">
        <v>31</v>
      </c>
      <c r="H281" s="19" t="s">
        <v>28</v>
      </c>
      <c r="I281" s="18" t="s">
        <v>32</v>
      </c>
      <c r="J281" s="19" t="s">
        <v>129</v>
      </c>
      <c r="K281" s="18" t="s">
        <v>1111</v>
      </c>
      <c r="L281" s="18" t="s">
        <v>1112</v>
      </c>
      <c r="M281" s="18" t="s">
        <v>1113</v>
      </c>
      <c r="N281" s="19" t="s">
        <v>24</v>
      </c>
      <c r="O281" s="19" t="s">
        <v>1114</v>
      </c>
      <c r="P281" s="18" t="s">
        <v>1115</v>
      </c>
      <c r="Q281" s="19" t="s">
        <v>1116</v>
      </c>
      <c r="R281" s="84">
        <v>157</v>
      </c>
      <c r="S281" s="147">
        <f>((R281-R282)/R281)</f>
        <v>1</v>
      </c>
    </row>
    <row r="282" spans="1:19" ht="63" customHeight="1" x14ac:dyDescent="0.2">
      <c r="A282" s="14">
        <v>2</v>
      </c>
      <c r="B282" s="14">
        <v>2.2999999999999998</v>
      </c>
      <c r="C282" s="85" t="s">
        <v>1110</v>
      </c>
      <c r="D282" s="14" t="s">
        <v>29</v>
      </c>
      <c r="E282" s="17" t="s">
        <v>1065</v>
      </c>
      <c r="F282" s="18" t="s">
        <v>1066</v>
      </c>
      <c r="G282" s="18" t="s">
        <v>31</v>
      </c>
      <c r="H282" s="19" t="s">
        <v>28</v>
      </c>
      <c r="I282" s="18" t="s">
        <v>32</v>
      </c>
      <c r="J282" s="19" t="s">
        <v>129</v>
      </c>
      <c r="K282" s="18" t="s">
        <v>1111</v>
      </c>
      <c r="L282" s="18" t="s">
        <v>1112</v>
      </c>
      <c r="M282" s="18" t="s">
        <v>1113</v>
      </c>
      <c r="N282" s="19" t="s">
        <v>24</v>
      </c>
      <c r="O282" s="19" t="s">
        <v>1117</v>
      </c>
      <c r="P282" s="18" t="s">
        <v>1118</v>
      </c>
      <c r="Q282" s="19" t="s">
        <v>1116</v>
      </c>
      <c r="R282" s="84">
        <v>0</v>
      </c>
      <c r="S282" s="145"/>
    </row>
    <row r="283" spans="1:19" ht="49.5" customHeight="1" x14ac:dyDescent="0.2">
      <c r="A283" s="14">
        <v>2</v>
      </c>
      <c r="B283" s="14">
        <v>2.2999999999999998</v>
      </c>
      <c r="C283" s="85" t="s">
        <v>1110</v>
      </c>
      <c r="D283" s="16" t="s">
        <v>18</v>
      </c>
      <c r="E283" s="17" t="s">
        <v>107</v>
      </c>
      <c r="F283" s="34" t="s">
        <v>135</v>
      </c>
      <c r="G283" s="33" t="s">
        <v>20</v>
      </c>
      <c r="H283" s="19" t="s">
        <v>21</v>
      </c>
      <c r="I283" s="18" t="s">
        <v>22</v>
      </c>
      <c r="J283" s="19" t="s">
        <v>129</v>
      </c>
      <c r="K283" s="18" t="s">
        <v>1119</v>
      </c>
      <c r="L283" s="18" t="s">
        <v>1120</v>
      </c>
      <c r="M283" s="18" t="s">
        <v>1121</v>
      </c>
      <c r="N283" s="19" t="s">
        <v>134</v>
      </c>
      <c r="O283" s="36" t="s">
        <v>1122</v>
      </c>
      <c r="P283" s="37" t="s">
        <v>1123</v>
      </c>
      <c r="Q283" s="19" t="s">
        <v>134</v>
      </c>
      <c r="R283" s="57">
        <v>31714621.379999999</v>
      </c>
      <c r="S283" s="147">
        <f>R283/R284</f>
        <v>0.80314657505546272</v>
      </c>
    </row>
    <row r="284" spans="1:19" ht="49.5" customHeight="1" x14ac:dyDescent="0.2">
      <c r="A284" s="14">
        <v>2</v>
      </c>
      <c r="B284" s="14">
        <v>2.2999999999999998</v>
      </c>
      <c r="C284" s="85" t="s">
        <v>1110</v>
      </c>
      <c r="D284" s="16" t="s">
        <v>18</v>
      </c>
      <c r="E284" s="17" t="s">
        <v>107</v>
      </c>
      <c r="F284" s="34" t="s">
        <v>135</v>
      </c>
      <c r="G284" s="33" t="s">
        <v>20</v>
      </c>
      <c r="H284" s="19" t="s">
        <v>21</v>
      </c>
      <c r="I284" s="18" t="s">
        <v>22</v>
      </c>
      <c r="J284" s="19" t="s">
        <v>129</v>
      </c>
      <c r="K284" s="18" t="s">
        <v>1119</v>
      </c>
      <c r="L284" s="18" t="s">
        <v>1120</v>
      </c>
      <c r="M284" s="18" t="s">
        <v>1121</v>
      </c>
      <c r="N284" s="19" t="s">
        <v>134</v>
      </c>
      <c r="O284" s="36" t="s">
        <v>1124</v>
      </c>
      <c r="P284" s="37" t="s">
        <v>1125</v>
      </c>
      <c r="Q284" s="19" t="s">
        <v>134</v>
      </c>
      <c r="R284" s="57">
        <v>39487961.93</v>
      </c>
      <c r="S284" s="145"/>
    </row>
    <row r="285" spans="1:19" ht="46.5" customHeight="1" x14ac:dyDescent="0.2">
      <c r="A285" s="14">
        <v>2</v>
      </c>
      <c r="B285" s="14">
        <v>2.2999999999999998</v>
      </c>
      <c r="C285" s="85" t="s">
        <v>1110</v>
      </c>
      <c r="D285" s="14" t="s">
        <v>29</v>
      </c>
      <c r="E285" s="17" t="s">
        <v>1065</v>
      </c>
      <c r="F285" s="18" t="s">
        <v>1066</v>
      </c>
      <c r="G285" s="18" t="s">
        <v>31</v>
      </c>
      <c r="H285" s="19" t="s">
        <v>21</v>
      </c>
      <c r="I285" s="18" t="s">
        <v>32</v>
      </c>
      <c r="J285" s="19" t="s">
        <v>129</v>
      </c>
      <c r="K285" s="18" t="s">
        <v>1126</v>
      </c>
      <c r="L285" s="18" t="s">
        <v>1127</v>
      </c>
      <c r="M285" s="18" t="s">
        <v>1128</v>
      </c>
      <c r="N285" s="19" t="s">
        <v>92</v>
      </c>
      <c r="O285" s="19" t="s">
        <v>1129</v>
      </c>
      <c r="P285" s="18" t="s">
        <v>1130</v>
      </c>
      <c r="Q285" s="19" t="s">
        <v>1131</v>
      </c>
      <c r="R285" s="84">
        <v>86904</v>
      </c>
      <c r="S285" s="147">
        <f>((R285-R286)/R286)</f>
        <v>-0.22841846383322531</v>
      </c>
    </row>
    <row r="286" spans="1:19" ht="42.75" customHeight="1" x14ac:dyDescent="0.2">
      <c r="A286" s="14">
        <v>2</v>
      </c>
      <c r="B286" s="14">
        <v>2.2999999999999998</v>
      </c>
      <c r="C286" s="85" t="s">
        <v>1110</v>
      </c>
      <c r="D286" s="16" t="s">
        <v>29</v>
      </c>
      <c r="E286" s="17" t="s">
        <v>1065</v>
      </c>
      <c r="F286" s="18" t="s">
        <v>1066</v>
      </c>
      <c r="G286" s="18" t="s">
        <v>31</v>
      </c>
      <c r="H286" s="19" t="s">
        <v>21</v>
      </c>
      <c r="I286" s="18" t="s">
        <v>32</v>
      </c>
      <c r="J286" s="19" t="s">
        <v>129</v>
      </c>
      <c r="K286" s="18" t="s">
        <v>1126</v>
      </c>
      <c r="L286" s="18" t="s">
        <v>1127</v>
      </c>
      <c r="M286" s="18" t="s">
        <v>1128</v>
      </c>
      <c r="N286" s="19" t="s">
        <v>92</v>
      </c>
      <c r="O286" s="19" t="s">
        <v>1132</v>
      </c>
      <c r="P286" s="18" t="s">
        <v>1133</v>
      </c>
      <c r="Q286" s="19" t="s">
        <v>1131</v>
      </c>
      <c r="R286" s="84">
        <v>112631</v>
      </c>
      <c r="S286" s="145"/>
    </row>
    <row r="287" spans="1:19" ht="49.5" customHeight="1" x14ac:dyDescent="0.2">
      <c r="A287" s="14">
        <v>2</v>
      </c>
      <c r="B287" s="14">
        <v>2.2999999999999998</v>
      </c>
      <c r="C287" s="85" t="s">
        <v>1110</v>
      </c>
      <c r="D287" s="16" t="s">
        <v>29</v>
      </c>
      <c r="E287" s="17" t="s">
        <v>1065</v>
      </c>
      <c r="F287" s="18" t="s">
        <v>1066</v>
      </c>
      <c r="G287" s="33" t="s">
        <v>20</v>
      </c>
      <c r="H287" s="19" t="s">
        <v>21</v>
      </c>
      <c r="I287" s="18" t="s">
        <v>32</v>
      </c>
      <c r="J287" s="19" t="s">
        <v>129</v>
      </c>
      <c r="K287" s="18" t="s">
        <v>1134</v>
      </c>
      <c r="L287" s="18" t="s">
        <v>1135</v>
      </c>
      <c r="M287" s="18" t="s">
        <v>1136</v>
      </c>
      <c r="N287" s="19" t="s">
        <v>92</v>
      </c>
      <c r="O287" s="19" t="s">
        <v>1137</v>
      </c>
      <c r="P287" s="18" t="s">
        <v>1138</v>
      </c>
      <c r="Q287" s="19" t="s">
        <v>1131</v>
      </c>
      <c r="R287" s="84">
        <v>2400</v>
      </c>
      <c r="S287" s="147">
        <f>((R287-R288)/R287)</f>
        <v>1</v>
      </c>
    </row>
    <row r="288" spans="1:19" ht="55.5" customHeight="1" x14ac:dyDescent="0.2">
      <c r="A288" s="14">
        <v>2</v>
      </c>
      <c r="B288" s="14">
        <v>2.2999999999999998</v>
      </c>
      <c r="C288" s="85" t="s">
        <v>1110</v>
      </c>
      <c r="D288" s="16" t="s">
        <v>29</v>
      </c>
      <c r="E288" s="17" t="s">
        <v>1065</v>
      </c>
      <c r="F288" s="18" t="s">
        <v>1066</v>
      </c>
      <c r="G288" s="33" t="s">
        <v>20</v>
      </c>
      <c r="H288" s="19" t="s">
        <v>21</v>
      </c>
      <c r="I288" s="18" t="s">
        <v>32</v>
      </c>
      <c r="J288" s="19" t="s">
        <v>129</v>
      </c>
      <c r="K288" s="18" t="s">
        <v>1134</v>
      </c>
      <c r="L288" s="18" t="s">
        <v>1135</v>
      </c>
      <c r="M288" s="18" t="s">
        <v>1136</v>
      </c>
      <c r="N288" s="19" t="s">
        <v>92</v>
      </c>
      <c r="O288" s="19" t="s">
        <v>1139</v>
      </c>
      <c r="P288" s="18" t="s">
        <v>1140</v>
      </c>
      <c r="Q288" s="19" t="s">
        <v>1131</v>
      </c>
      <c r="R288" s="84">
        <v>0</v>
      </c>
      <c r="S288" s="145"/>
    </row>
    <row r="289" spans="1:19" ht="44.25" customHeight="1" x14ac:dyDescent="0.2">
      <c r="A289" s="14">
        <v>2</v>
      </c>
      <c r="B289" s="14">
        <v>2.1</v>
      </c>
      <c r="C289" s="85" t="s">
        <v>1141</v>
      </c>
      <c r="D289" s="16" t="s">
        <v>18</v>
      </c>
      <c r="E289" s="17" t="s">
        <v>107</v>
      </c>
      <c r="F289" s="34" t="s">
        <v>135</v>
      </c>
      <c r="G289" s="33" t="s">
        <v>20</v>
      </c>
      <c r="H289" s="19" t="s">
        <v>21</v>
      </c>
      <c r="I289" s="18" t="s">
        <v>32</v>
      </c>
      <c r="J289" s="96">
        <v>0.8</v>
      </c>
      <c r="K289" s="23" t="s">
        <v>1142</v>
      </c>
      <c r="L289" s="18" t="s">
        <v>1143</v>
      </c>
      <c r="M289" s="18" t="s">
        <v>1144</v>
      </c>
      <c r="N289" s="19" t="s">
        <v>24</v>
      </c>
      <c r="O289" s="36" t="s">
        <v>1145</v>
      </c>
      <c r="P289" s="37" t="s">
        <v>1146</v>
      </c>
      <c r="Q289" s="19" t="s">
        <v>134</v>
      </c>
      <c r="R289" s="57">
        <v>0</v>
      </c>
      <c r="S289" s="147">
        <v>0</v>
      </c>
    </row>
    <row r="290" spans="1:19" ht="44.25" customHeight="1" x14ac:dyDescent="0.2">
      <c r="A290" s="14">
        <v>2</v>
      </c>
      <c r="B290" s="14">
        <v>2.1</v>
      </c>
      <c r="C290" s="85" t="s">
        <v>1141</v>
      </c>
      <c r="D290" s="16" t="s">
        <v>18</v>
      </c>
      <c r="E290" s="17" t="s">
        <v>107</v>
      </c>
      <c r="F290" s="34" t="s">
        <v>135</v>
      </c>
      <c r="G290" s="33" t="s">
        <v>20</v>
      </c>
      <c r="H290" s="19" t="s">
        <v>21</v>
      </c>
      <c r="I290" s="18" t="s">
        <v>32</v>
      </c>
      <c r="J290" s="96">
        <v>0.8</v>
      </c>
      <c r="K290" s="18" t="s">
        <v>1142</v>
      </c>
      <c r="L290" s="18" t="s">
        <v>1143</v>
      </c>
      <c r="M290" s="18" t="s">
        <v>1144</v>
      </c>
      <c r="N290" s="19" t="s">
        <v>24</v>
      </c>
      <c r="O290" s="36" t="s">
        <v>1147</v>
      </c>
      <c r="P290" s="37" t="s">
        <v>1148</v>
      </c>
      <c r="Q290" s="19" t="s">
        <v>134</v>
      </c>
      <c r="R290" s="57">
        <v>0</v>
      </c>
      <c r="S290" s="145"/>
    </row>
    <row r="291" spans="1:19" ht="54" customHeight="1" x14ac:dyDescent="0.2">
      <c r="A291" s="14">
        <v>2</v>
      </c>
      <c r="B291" s="14">
        <v>2.2000000000000002</v>
      </c>
      <c r="C291" s="85" t="s">
        <v>1149</v>
      </c>
      <c r="D291" s="14" t="s">
        <v>18</v>
      </c>
      <c r="E291" s="17" t="s">
        <v>107</v>
      </c>
      <c r="F291" s="34" t="s">
        <v>135</v>
      </c>
      <c r="G291" s="33" t="s">
        <v>20</v>
      </c>
      <c r="H291" s="19" t="s">
        <v>21</v>
      </c>
      <c r="I291" s="18" t="s">
        <v>22</v>
      </c>
      <c r="J291" s="19" t="s">
        <v>1150</v>
      </c>
      <c r="K291" s="18" t="s">
        <v>1151</v>
      </c>
      <c r="L291" s="18" t="s">
        <v>1152</v>
      </c>
      <c r="M291" s="18" t="s">
        <v>1153</v>
      </c>
      <c r="N291" s="19" t="s">
        <v>24</v>
      </c>
      <c r="O291" s="36" t="s">
        <v>1154</v>
      </c>
      <c r="P291" s="37" t="s">
        <v>1155</v>
      </c>
      <c r="Q291" s="19" t="s">
        <v>134</v>
      </c>
      <c r="R291" s="57">
        <v>16654380.77</v>
      </c>
      <c r="S291" s="147">
        <f>R291/R292</f>
        <v>0.71418442809856197</v>
      </c>
    </row>
    <row r="292" spans="1:19" ht="54" customHeight="1" x14ac:dyDescent="0.2">
      <c r="A292" s="14">
        <v>2</v>
      </c>
      <c r="B292" s="14">
        <v>2.2000000000000002</v>
      </c>
      <c r="C292" s="85" t="s">
        <v>1149</v>
      </c>
      <c r="D292" s="14" t="s">
        <v>18</v>
      </c>
      <c r="E292" s="17" t="s">
        <v>107</v>
      </c>
      <c r="F292" s="34" t="s">
        <v>135</v>
      </c>
      <c r="G292" s="33" t="s">
        <v>20</v>
      </c>
      <c r="H292" s="19" t="s">
        <v>21</v>
      </c>
      <c r="I292" s="18" t="s">
        <v>22</v>
      </c>
      <c r="J292" s="19" t="s">
        <v>1150</v>
      </c>
      <c r="K292" s="18" t="s">
        <v>1151</v>
      </c>
      <c r="L292" s="18" t="s">
        <v>1152</v>
      </c>
      <c r="M292" s="18" t="s">
        <v>1153</v>
      </c>
      <c r="N292" s="19" t="s">
        <v>24</v>
      </c>
      <c r="O292" s="36" t="s">
        <v>1156</v>
      </c>
      <c r="P292" s="37" t="s">
        <v>1157</v>
      </c>
      <c r="Q292" s="19" t="s">
        <v>134</v>
      </c>
      <c r="R292" s="57">
        <v>23319439.789999999</v>
      </c>
      <c r="S292" s="145"/>
    </row>
    <row r="293" spans="1:19" ht="57.75" customHeight="1" x14ac:dyDescent="0.2">
      <c r="A293" s="14">
        <v>2</v>
      </c>
      <c r="B293" s="14">
        <v>2.2000000000000002</v>
      </c>
      <c r="C293" s="85" t="s">
        <v>1149</v>
      </c>
      <c r="D293" s="16" t="s">
        <v>29</v>
      </c>
      <c r="E293" s="17" t="s">
        <v>344</v>
      </c>
      <c r="F293" s="18" t="s">
        <v>345</v>
      </c>
      <c r="G293" s="33" t="s">
        <v>20</v>
      </c>
      <c r="H293" s="19" t="s">
        <v>21</v>
      </c>
      <c r="I293" s="18" t="s">
        <v>32</v>
      </c>
      <c r="J293" s="19" t="s">
        <v>129</v>
      </c>
      <c r="K293" s="18" t="s">
        <v>1158</v>
      </c>
      <c r="L293" s="18" t="s">
        <v>1159</v>
      </c>
      <c r="M293" s="18" t="s">
        <v>1160</v>
      </c>
      <c r="N293" s="19" t="s">
        <v>24</v>
      </c>
      <c r="O293" s="36" t="s">
        <v>1161</v>
      </c>
      <c r="P293" s="18" t="s">
        <v>1162</v>
      </c>
      <c r="Q293" s="19" t="s">
        <v>1163</v>
      </c>
      <c r="R293" s="84">
        <v>5</v>
      </c>
      <c r="S293" s="147">
        <f>((R293-R294)/R293)</f>
        <v>0.8</v>
      </c>
    </row>
    <row r="294" spans="1:19" ht="57.75" customHeight="1" x14ac:dyDescent="0.2">
      <c r="A294" s="14">
        <v>2</v>
      </c>
      <c r="B294" s="14">
        <v>2.2000000000000002</v>
      </c>
      <c r="C294" s="85" t="s">
        <v>1149</v>
      </c>
      <c r="D294" s="16" t="s">
        <v>29</v>
      </c>
      <c r="E294" s="17" t="s">
        <v>344</v>
      </c>
      <c r="F294" s="18" t="s">
        <v>345</v>
      </c>
      <c r="G294" s="33" t="s">
        <v>20</v>
      </c>
      <c r="H294" s="19" t="s">
        <v>21</v>
      </c>
      <c r="I294" s="18" t="s">
        <v>32</v>
      </c>
      <c r="J294" s="19" t="s">
        <v>129</v>
      </c>
      <c r="K294" s="18" t="s">
        <v>1158</v>
      </c>
      <c r="L294" s="18" t="s">
        <v>1159</v>
      </c>
      <c r="M294" s="18" t="s">
        <v>1160</v>
      </c>
      <c r="N294" s="19" t="s">
        <v>24</v>
      </c>
      <c r="O294" s="36" t="s">
        <v>1164</v>
      </c>
      <c r="P294" s="18" t="s">
        <v>1165</v>
      </c>
      <c r="Q294" s="19" t="s">
        <v>1163</v>
      </c>
      <c r="R294" s="84">
        <v>1</v>
      </c>
      <c r="S294" s="145"/>
    </row>
    <row r="295" spans="1:19" ht="47.25" customHeight="1" x14ac:dyDescent="0.2">
      <c r="A295" s="14">
        <v>2</v>
      </c>
      <c r="B295" s="14">
        <v>2.2000000000000002</v>
      </c>
      <c r="C295" s="85" t="s">
        <v>1149</v>
      </c>
      <c r="D295" s="16" t="s">
        <v>29</v>
      </c>
      <c r="E295" s="17" t="s">
        <v>1065</v>
      </c>
      <c r="F295" s="18" t="s">
        <v>1166</v>
      </c>
      <c r="G295" s="33" t="s">
        <v>31</v>
      </c>
      <c r="H295" s="19" t="s">
        <v>21</v>
      </c>
      <c r="I295" s="18" t="s">
        <v>32</v>
      </c>
      <c r="J295" s="19" t="s">
        <v>129</v>
      </c>
      <c r="K295" s="18" t="s">
        <v>1167</v>
      </c>
      <c r="L295" s="18" t="s">
        <v>1168</v>
      </c>
      <c r="M295" s="18" t="s">
        <v>1169</v>
      </c>
      <c r="N295" s="19" t="s">
        <v>24</v>
      </c>
      <c r="O295" s="98" t="s">
        <v>1170</v>
      </c>
      <c r="P295" s="23" t="s">
        <v>1171</v>
      </c>
      <c r="Q295" s="19" t="s">
        <v>169</v>
      </c>
      <c r="R295" s="84">
        <v>9194</v>
      </c>
      <c r="S295" s="139">
        <f>R295/R296</f>
        <v>1.179374164599277E-2</v>
      </c>
    </row>
    <row r="296" spans="1:19" ht="47.25" customHeight="1" x14ac:dyDescent="0.2">
      <c r="A296" s="14">
        <v>2</v>
      </c>
      <c r="B296" s="14">
        <v>2.2000000000000002</v>
      </c>
      <c r="C296" s="85" t="s">
        <v>1149</v>
      </c>
      <c r="D296" s="16" t="s">
        <v>29</v>
      </c>
      <c r="E296" s="17" t="s">
        <v>107</v>
      </c>
      <c r="F296" s="18" t="s">
        <v>108</v>
      </c>
      <c r="G296" s="33" t="s">
        <v>31</v>
      </c>
      <c r="H296" s="19" t="s">
        <v>21</v>
      </c>
      <c r="I296" s="18" t="s">
        <v>32</v>
      </c>
      <c r="J296" s="19" t="s">
        <v>129</v>
      </c>
      <c r="K296" s="18" t="s">
        <v>1167</v>
      </c>
      <c r="L296" s="18" t="s">
        <v>1168</v>
      </c>
      <c r="M296" s="18" t="s">
        <v>1169</v>
      </c>
      <c r="N296" s="19" t="s">
        <v>24</v>
      </c>
      <c r="O296" s="98" t="s">
        <v>167</v>
      </c>
      <c r="P296" s="23" t="s">
        <v>1172</v>
      </c>
      <c r="Q296" s="19" t="s">
        <v>169</v>
      </c>
      <c r="R296" s="84">
        <v>779566</v>
      </c>
      <c r="S296" s="140"/>
    </row>
    <row r="297" spans="1:19" ht="43.5" customHeight="1" x14ac:dyDescent="0.2">
      <c r="A297" s="14">
        <v>2</v>
      </c>
      <c r="B297" s="14">
        <v>2.5</v>
      </c>
      <c r="C297" s="85" t="s">
        <v>304</v>
      </c>
      <c r="D297" s="14" t="s">
        <v>26</v>
      </c>
      <c r="E297" s="17" t="s">
        <v>1173</v>
      </c>
      <c r="F297" s="18" t="s">
        <v>1174</v>
      </c>
      <c r="G297" s="18" t="s">
        <v>20</v>
      </c>
      <c r="H297" s="19" t="s">
        <v>21</v>
      </c>
      <c r="I297" s="18" t="s">
        <v>22</v>
      </c>
      <c r="J297" s="19" t="s">
        <v>129</v>
      </c>
      <c r="K297" s="37" t="s">
        <v>1175</v>
      </c>
      <c r="L297" s="37" t="s">
        <v>1176</v>
      </c>
      <c r="M297" s="18" t="s">
        <v>1177</v>
      </c>
      <c r="N297" s="19" t="s">
        <v>24</v>
      </c>
      <c r="O297" s="54" t="s">
        <v>1178</v>
      </c>
      <c r="P297" s="23" t="s">
        <v>1179</v>
      </c>
      <c r="Q297" s="14" t="s">
        <v>1180</v>
      </c>
      <c r="R297" s="21">
        <v>52</v>
      </c>
      <c r="S297" s="147">
        <f>R297/R298</f>
        <v>1</v>
      </c>
    </row>
    <row r="298" spans="1:19" ht="43.5" customHeight="1" x14ac:dyDescent="0.2">
      <c r="A298" s="14">
        <v>2</v>
      </c>
      <c r="B298" s="14">
        <v>2.5</v>
      </c>
      <c r="C298" s="85" t="s">
        <v>304</v>
      </c>
      <c r="D298" s="14" t="s">
        <v>26</v>
      </c>
      <c r="E298" s="17" t="s">
        <v>1173</v>
      </c>
      <c r="F298" s="18" t="s">
        <v>1174</v>
      </c>
      <c r="G298" s="18" t="s">
        <v>20</v>
      </c>
      <c r="H298" s="19" t="s">
        <v>21</v>
      </c>
      <c r="I298" s="18" t="s">
        <v>22</v>
      </c>
      <c r="J298" s="19" t="s">
        <v>129</v>
      </c>
      <c r="K298" s="37" t="s">
        <v>1175</v>
      </c>
      <c r="L298" s="37" t="s">
        <v>1176</v>
      </c>
      <c r="M298" s="18" t="s">
        <v>1177</v>
      </c>
      <c r="N298" s="19" t="s">
        <v>24</v>
      </c>
      <c r="O298" s="54" t="s">
        <v>1181</v>
      </c>
      <c r="P298" s="23" t="s">
        <v>1182</v>
      </c>
      <c r="Q298" s="14" t="s">
        <v>1180</v>
      </c>
      <c r="R298" s="21">
        <v>52</v>
      </c>
      <c r="S298" s="145"/>
    </row>
    <row r="299" spans="1:19" ht="49.5" customHeight="1" x14ac:dyDescent="0.2">
      <c r="A299" s="14">
        <v>2</v>
      </c>
      <c r="B299" s="14">
        <v>2.5</v>
      </c>
      <c r="C299" s="85" t="s">
        <v>304</v>
      </c>
      <c r="D299" s="14" t="s">
        <v>930</v>
      </c>
      <c r="E299" s="17" t="s">
        <v>1173</v>
      </c>
      <c r="F299" s="18" t="s">
        <v>1183</v>
      </c>
      <c r="G299" s="18" t="s">
        <v>20</v>
      </c>
      <c r="H299" s="19" t="s">
        <v>21</v>
      </c>
      <c r="I299" s="18" t="s">
        <v>32</v>
      </c>
      <c r="J299" s="19" t="s">
        <v>129</v>
      </c>
      <c r="K299" s="37" t="s">
        <v>1184</v>
      </c>
      <c r="L299" s="37" t="s">
        <v>1185</v>
      </c>
      <c r="M299" s="17" t="s">
        <v>1186</v>
      </c>
      <c r="N299" s="19" t="s">
        <v>24</v>
      </c>
      <c r="O299" s="36" t="s">
        <v>1187</v>
      </c>
      <c r="P299" s="37" t="s">
        <v>1188</v>
      </c>
      <c r="Q299" s="19" t="s">
        <v>354</v>
      </c>
      <c r="R299" s="84">
        <v>20000</v>
      </c>
      <c r="S299" s="147">
        <f>(R299/R300)</f>
        <v>0.1551012811365822</v>
      </c>
    </row>
    <row r="300" spans="1:19" ht="51.75" customHeight="1" x14ac:dyDescent="0.2">
      <c r="A300" s="14">
        <v>2</v>
      </c>
      <c r="B300" s="14">
        <v>2.5</v>
      </c>
      <c r="C300" s="85" t="s">
        <v>304</v>
      </c>
      <c r="D300" s="14" t="s">
        <v>930</v>
      </c>
      <c r="E300" s="17" t="s">
        <v>1173</v>
      </c>
      <c r="F300" s="18" t="s">
        <v>1183</v>
      </c>
      <c r="G300" s="18" t="s">
        <v>20</v>
      </c>
      <c r="H300" s="19" t="s">
        <v>21</v>
      </c>
      <c r="I300" s="18" t="s">
        <v>32</v>
      </c>
      <c r="J300" s="19" t="s">
        <v>129</v>
      </c>
      <c r="K300" s="37" t="s">
        <v>1184</v>
      </c>
      <c r="L300" s="37" t="s">
        <v>1185</v>
      </c>
      <c r="M300" s="17" t="s">
        <v>1186</v>
      </c>
      <c r="N300" s="19" t="s">
        <v>24</v>
      </c>
      <c r="O300" s="36" t="s">
        <v>1189</v>
      </c>
      <c r="P300" s="37" t="s">
        <v>1190</v>
      </c>
      <c r="Q300" s="19" t="s">
        <v>354</v>
      </c>
      <c r="R300" s="84">
        <v>128948</v>
      </c>
      <c r="S300" s="145"/>
    </row>
    <row r="301" spans="1:19" ht="54" customHeight="1" x14ac:dyDescent="0.2">
      <c r="A301" s="14">
        <v>2</v>
      </c>
      <c r="B301" s="14">
        <v>2.5</v>
      </c>
      <c r="C301" s="85" t="s">
        <v>304</v>
      </c>
      <c r="D301" s="14" t="s">
        <v>18</v>
      </c>
      <c r="E301" s="17" t="s">
        <v>1173</v>
      </c>
      <c r="F301" s="18" t="s">
        <v>1173</v>
      </c>
      <c r="G301" s="18" t="s">
        <v>20</v>
      </c>
      <c r="H301" s="19" t="s">
        <v>21</v>
      </c>
      <c r="I301" s="18" t="s">
        <v>22</v>
      </c>
      <c r="J301" s="19" t="s">
        <v>129</v>
      </c>
      <c r="K301" s="18" t="s">
        <v>1191</v>
      </c>
      <c r="L301" s="18" t="s">
        <v>1192</v>
      </c>
      <c r="M301" s="18" t="s">
        <v>1193</v>
      </c>
      <c r="N301" s="19" t="s">
        <v>24</v>
      </c>
      <c r="O301" s="19" t="s">
        <v>1194</v>
      </c>
      <c r="P301" s="18" t="s">
        <v>1195</v>
      </c>
      <c r="Q301" s="19" t="s">
        <v>670</v>
      </c>
      <c r="R301" s="21">
        <v>0</v>
      </c>
      <c r="S301" s="154">
        <v>0</v>
      </c>
    </row>
    <row r="302" spans="1:19" ht="62.25" customHeight="1" x14ac:dyDescent="0.2">
      <c r="A302" s="14">
        <v>2</v>
      </c>
      <c r="B302" s="14">
        <v>2.5</v>
      </c>
      <c r="C302" s="85" t="s">
        <v>304</v>
      </c>
      <c r="D302" s="14" t="s">
        <v>18</v>
      </c>
      <c r="E302" s="17" t="s">
        <v>1173</v>
      </c>
      <c r="F302" s="18" t="s">
        <v>1173</v>
      </c>
      <c r="G302" s="18" t="s">
        <v>20</v>
      </c>
      <c r="H302" s="19" t="s">
        <v>21</v>
      </c>
      <c r="I302" s="18" t="s">
        <v>22</v>
      </c>
      <c r="J302" s="19" t="s">
        <v>129</v>
      </c>
      <c r="K302" s="18" t="s">
        <v>1191</v>
      </c>
      <c r="L302" s="18" t="s">
        <v>1192</v>
      </c>
      <c r="M302" s="18" t="s">
        <v>1193</v>
      </c>
      <c r="N302" s="19" t="s">
        <v>24</v>
      </c>
      <c r="O302" s="19" t="s">
        <v>1196</v>
      </c>
      <c r="P302" s="18" t="s">
        <v>1197</v>
      </c>
      <c r="Q302" s="19" t="s">
        <v>670</v>
      </c>
      <c r="R302" s="21">
        <v>0</v>
      </c>
      <c r="S302" s="155"/>
    </row>
    <row r="303" spans="1:19" ht="53.25" customHeight="1" x14ac:dyDescent="0.2">
      <c r="A303" s="14">
        <v>2</v>
      </c>
      <c r="B303" s="14">
        <v>2.8</v>
      </c>
      <c r="C303" s="85" t="s">
        <v>304</v>
      </c>
      <c r="D303" s="14" t="s">
        <v>156</v>
      </c>
      <c r="E303" s="17" t="s">
        <v>344</v>
      </c>
      <c r="F303" s="18" t="s">
        <v>954</v>
      </c>
      <c r="G303" s="18" t="s">
        <v>20</v>
      </c>
      <c r="H303" s="19" t="s">
        <v>21</v>
      </c>
      <c r="I303" s="18" t="s">
        <v>32</v>
      </c>
      <c r="J303" s="19" t="s">
        <v>1198</v>
      </c>
      <c r="K303" s="18" t="s">
        <v>1199</v>
      </c>
      <c r="L303" s="17" t="s">
        <v>1200</v>
      </c>
      <c r="M303" s="59" t="s">
        <v>1201</v>
      </c>
      <c r="N303" s="28" t="s">
        <v>1202</v>
      </c>
      <c r="O303" s="19" t="s">
        <v>1203</v>
      </c>
      <c r="P303" s="18" t="s">
        <v>1204</v>
      </c>
      <c r="Q303" s="19" t="s">
        <v>354</v>
      </c>
      <c r="R303" s="57" t="s">
        <v>25</v>
      </c>
      <c r="S303" s="153" t="s">
        <v>25</v>
      </c>
    </row>
    <row r="304" spans="1:19" ht="54" customHeight="1" x14ac:dyDescent="0.2">
      <c r="A304" s="14">
        <v>2</v>
      </c>
      <c r="B304" s="14">
        <v>2.8</v>
      </c>
      <c r="C304" s="85" t="s">
        <v>304</v>
      </c>
      <c r="D304" s="14" t="s">
        <v>156</v>
      </c>
      <c r="E304" s="17" t="s">
        <v>165</v>
      </c>
      <c r="F304" s="18" t="s">
        <v>166</v>
      </c>
      <c r="G304" s="18" t="s">
        <v>20</v>
      </c>
      <c r="H304" s="19" t="s">
        <v>21</v>
      </c>
      <c r="I304" s="18" t="s">
        <v>32</v>
      </c>
      <c r="J304" s="19" t="s">
        <v>1198</v>
      </c>
      <c r="K304" s="18" t="s">
        <v>1199</v>
      </c>
      <c r="L304" s="17" t="s">
        <v>1200</v>
      </c>
      <c r="M304" s="59" t="s">
        <v>1201</v>
      </c>
      <c r="N304" s="28" t="s">
        <v>1202</v>
      </c>
      <c r="O304" s="19" t="s">
        <v>167</v>
      </c>
      <c r="P304" s="18" t="s">
        <v>168</v>
      </c>
      <c r="Q304" s="14" t="s">
        <v>169</v>
      </c>
      <c r="R304" s="26">
        <v>869972</v>
      </c>
      <c r="S304" s="153"/>
    </row>
    <row r="305" spans="1:19" ht="36" x14ac:dyDescent="0.2">
      <c r="A305" s="14">
        <v>2</v>
      </c>
      <c r="B305" s="14">
        <v>1.1000000000000001</v>
      </c>
      <c r="C305" s="85" t="s">
        <v>304</v>
      </c>
      <c r="D305" s="14" t="s">
        <v>18</v>
      </c>
      <c r="E305" s="17" t="s">
        <v>344</v>
      </c>
      <c r="F305" s="18" t="s">
        <v>954</v>
      </c>
      <c r="G305" s="18" t="s">
        <v>309</v>
      </c>
      <c r="H305" s="19" t="s">
        <v>21</v>
      </c>
      <c r="I305" s="18" t="s">
        <v>32</v>
      </c>
      <c r="J305" s="19" t="s">
        <v>129</v>
      </c>
      <c r="K305" s="18" t="s">
        <v>1205</v>
      </c>
      <c r="L305" s="17" t="s">
        <v>1206</v>
      </c>
      <c r="M305" s="59" t="s">
        <v>1207</v>
      </c>
      <c r="N305" s="19" t="s">
        <v>1202</v>
      </c>
      <c r="O305" s="19" t="s">
        <v>1208</v>
      </c>
      <c r="P305" s="18" t="s">
        <v>1209</v>
      </c>
      <c r="Q305" s="19" t="s">
        <v>354</v>
      </c>
      <c r="R305" s="84" t="s">
        <v>25</v>
      </c>
      <c r="S305" s="147" t="s">
        <v>25</v>
      </c>
    </row>
    <row r="306" spans="1:19" ht="51.75" customHeight="1" x14ac:dyDescent="0.2">
      <c r="A306" s="14">
        <v>2</v>
      </c>
      <c r="B306" s="14">
        <v>1.1000000000000001</v>
      </c>
      <c r="C306" s="85" t="s">
        <v>304</v>
      </c>
      <c r="D306" s="14" t="s">
        <v>18</v>
      </c>
      <c r="E306" s="17" t="s">
        <v>107</v>
      </c>
      <c r="F306" s="18" t="s">
        <v>108</v>
      </c>
      <c r="G306" s="18" t="s">
        <v>309</v>
      </c>
      <c r="H306" s="19" t="s">
        <v>21</v>
      </c>
      <c r="I306" s="18" t="s">
        <v>32</v>
      </c>
      <c r="J306" s="19" t="s">
        <v>129</v>
      </c>
      <c r="K306" s="18" t="s">
        <v>1205</v>
      </c>
      <c r="L306" s="17" t="s">
        <v>1206</v>
      </c>
      <c r="M306" s="59" t="s">
        <v>1207</v>
      </c>
      <c r="N306" s="19" t="s">
        <v>1202</v>
      </c>
      <c r="O306" s="19" t="s">
        <v>167</v>
      </c>
      <c r="P306" s="18" t="s">
        <v>168</v>
      </c>
      <c r="Q306" s="14" t="s">
        <v>169</v>
      </c>
      <c r="R306" s="84">
        <v>779566</v>
      </c>
      <c r="S306" s="145"/>
    </row>
    <row r="307" spans="1:19" ht="46.5" customHeight="1" x14ac:dyDescent="0.2">
      <c r="A307" s="14">
        <v>2</v>
      </c>
      <c r="B307" s="14">
        <v>2.5</v>
      </c>
      <c r="C307" s="85" t="s">
        <v>304</v>
      </c>
      <c r="D307" s="16" t="s">
        <v>18</v>
      </c>
      <c r="E307" s="17" t="s">
        <v>1173</v>
      </c>
      <c r="F307" s="18" t="s">
        <v>1173</v>
      </c>
      <c r="G307" s="18" t="s">
        <v>31</v>
      </c>
      <c r="H307" s="19" t="s">
        <v>21</v>
      </c>
      <c r="I307" s="18" t="s">
        <v>32</v>
      </c>
      <c r="J307" s="19" t="s">
        <v>129</v>
      </c>
      <c r="K307" s="18" t="s">
        <v>1210</v>
      </c>
      <c r="L307" s="18" t="s">
        <v>1211</v>
      </c>
      <c r="M307" s="17" t="s">
        <v>1212</v>
      </c>
      <c r="N307" s="19" t="s">
        <v>24</v>
      </c>
      <c r="O307" s="36" t="s">
        <v>1213</v>
      </c>
      <c r="P307" s="37" t="s">
        <v>1214</v>
      </c>
      <c r="Q307" s="19" t="s">
        <v>354</v>
      </c>
      <c r="R307" s="84">
        <v>700</v>
      </c>
      <c r="S307" s="147">
        <f>(R307/R308)</f>
        <v>5.0200803212851405E-2</v>
      </c>
    </row>
    <row r="308" spans="1:19" ht="46.5" customHeight="1" x14ac:dyDescent="0.2">
      <c r="A308" s="14">
        <v>2</v>
      </c>
      <c r="B308" s="14">
        <v>2.5</v>
      </c>
      <c r="C308" s="85" t="s">
        <v>304</v>
      </c>
      <c r="D308" s="16" t="s">
        <v>18</v>
      </c>
      <c r="E308" s="17" t="s">
        <v>1173</v>
      </c>
      <c r="F308" s="18" t="s">
        <v>1173</v>
      </c>
      <c r="G308" s="18" t="s">
        <v>31</v>
      </c>
      <c r="H308" s="19" t="s">
        <v>21</v>
      </c>
      <c r="I308" s="18" t="s">
        <v>32</v>
      </c>
      <c r="J308" s="19" t="s">
        <v>129</v>
      </c>
      <c r="K308" s="63" t="s">
        <v>1210</v>
      </c>
      <c r="L308" s="18" t="s">
        <v>1211</v>
      </c>
      <c r="M308" s="17" t="s">
        <v>1212</v>
      </c>
      <c r="N308" s="19" t="s">
        <v>24</v>
      </c>
      <c r="O308" s="36" t="s">
        <v>1215</v>
      </c>
      <c r="P308" s="37" t="s">
        <v>1216</v>
      </c>
      <c r="Q308" s="19" t="s">
        <v>354</v>
      </c>
      <c r="R308" s="84">
        <v>13944</v>
      </c>
      <c r="S308" s="145"/>
    </row>
    <row r="309" spans="1:19" ht="51.75" customHeight="1" x14ac:dyDescent="0.2">
      <c r="A309" s="14">
        <v>2</v>
      </c>
      <c r="B309" s="14">
        <v>2.5</v>
      </c>
      <c r="C309" s="85" t="s">
        <v>304</v>
      </c>
      <c r="D309" s="14" t="s">
        <v>29</v>
      </c>
      <c r="E309" s="17" t="s">
        <v>1173</v>
      </c>
      <c r="F309" s="18" t="s">
        <v>1173</v>
      </c>
      <c r="G309" s="18" t="s">
        <v>31</v>
      </c>
      <c r="H309" s="19" t="s">
        <v>28</v>
      </c>
      <c r="I309" s="18" t="s">
        <v>32</v>
      </c>
      <c r="J309" s="19" t="s">
        <v>129</v>
      </c>
      <c r="K309" s="33" t="s">
        <v>1217</v>
      </c>
      <c r="L309" s="102" t="s">
        <v>1218</v>
      </c>
      <c r="M309" s="103" t="s">
        <v>1219</v>
      </c>
      <c r="N309" s="19" t="s">
        <v>24</v>
      </c>
      <c r="O309" s="36" t="s">
        <v>1220</v>
      </c>
      <c r="P309" s="37" t="s">
        <v>1221</v>
      </c>
      <c r="Q309" s="19" t="s">
        <v>354</v>
      </c>
      <c r="R309" s="84">
        <v>700</v>
      </c>
      <c r="S309" s="147">
        <f>((R309-R310)/R309)</f>
        <v>0</v>
      </c>
    </row>
    <row r="310" spans="1:19" ht="51.75" customHeight="1" x14ac:dyDescent="0.2">
      <c r="A310" s="14">
        <v>2</v>
      </c>
      <c r="B310" s="14">
        <v>2.5</v>
      </c>
      <c r="C310" s="85" t="s">
        <v>304</v>
      </c>
      <c r="D310" s="14" t="s">
        <v>29</v>
      </c>
      <c r="E310" s="17" t="s">
        <v>1173</v>
      </c>
      <c r="F310" s="18" t="s">
        <v>1173</v>
      </c>
      <c r="G310" s="18" t="s">
        <v>31</v>
      </c>
      <c r="H310" s="19" t="s">
        <v>28</v>
      </c>
      <c r="I310" s="18" t="s">
        <v>32</v>
      </c>
      <c r="J310" s="19" t="s">
        <v>129</v>
      </c>
      <c r="K310" s="33" t="s">
        <v>1217</v>
      </c>
      <c r="L310" s="102" t="s">
        <v>1218</v>
      </c>
      <c r="M310" s="103" t="s">
        <v>1219</v>
      </c>
      <c r="N310" s="19" t="s">
        <v>24</v>
      </c>
      <c r="O310" s="36" t="s">
        <v>1222</v>
      </c>
      <c r="P310" s="37" t="s">
        <v>1223</v>
      </c>
      <c r="Q310" s="19" t="s">
        <v>354</v>
      </c>
      <c r="R310" s="84">
        <v>700</v>
      </c>
      <c r="S310" s="145"/>
    </row>
    <row r="311" spans="1:19" ht="56.25" customHeight="1" x14ac:dyDescent="0.2">
      <c r="A311" s="14">
        <v>2</v>
      </c>
      <c r="B311" s="14">
        <v>2.5</v>
      </c>
      <c r="C311" s="85" t="s">
        <v>304</v>
      </c>
      <c r="D311" s="16" t="s">
        <v>29</v>
      </c>
      <c r="E311" s="17" t="s">
        <v>1173</v>
      </c>
      <c r="F311" s="18" t="s">
        <v>1224</v>
      </c>
      <c r="G311" s="33" t="s">
        <v>20</v>
      </c>
      <c r="H311" s="19" t="s">
        <v>21</v>
      </c>
      <c r="I311" s="18" t="s">
        <v>22</v>
      </c>
      <c r="J311" s="19" t="s">
        <v>129</v>
      </c>
      <c r="K311" s="18" t="s">
        <v>1225</v>
      </c>
      <c r="L311" s="18" t="s">
        <v>1226</v>
      </c>
      <c r="M311" s="17" t="s">
        <v>1227</v>
      </c>
      <c r="N311" s="19" t="s">
        <v>24</v>
      </c>
      <c r="O311" s="19" t="s">
        <v>1228</v>
      </c>
      <c r="P311" s="18" t="s">
        <v>1229</v>
      </c>
      <c r="Q311" s="19" t="s">
        <v>195</v>
      </c>
      <c r="R311" s="26">
        <v>2277</v>
      </c>
      <c r="S311" s="156">
        <f>((R311-R312)/R311)</f>
        <v>0.62582345191040845</v>
      </c>
    </row>
    <row r="312" spans="1:19" ht="56.25" customHeight="1" x14ac:dyDescent="0.2">
      <c r="A312" s="14">
        <v>2</v>
      </c>
      <c r="B312" s="14">
        <v>2.5</v>
      </c>
      <c r="C312" s="85" t="s">
        <v>304</v>
      </c>
      <c r="D312" s="16" t="s">
        <v>29</v>
      </c>
      <c r="E312" s="17" t="s">
        <v>1173</v>
      </c>
      <c r="F312" s="18" t="s">
        <v>1224</v>
      </c>
      <c r="G312" s="33" t="s">
        <v>20</v>
      </c>
      <c r="H312" s="19" t="s">
        <v>21</v>
      </c>
      <c r="I312" s="18" t="s">
        <v>22</v>
      </c>
      <c r="J312" s="19" t="s">
        <v>129</v>
      </c>
      <c r="K312" s="18" t="s">
        <v>1225</v>
      </c>
      <c r="L312" s="18" t="s">
        <v>1226</v>
      </c>
      <c r="M312" s="17" t="s">
        <v>1227</v>
      </c>
      <c r="N312" s="19" t="s">
        <v>24</v>
      </c>
      <c r="O312" s="19" t="s">
        <v>1230</v>
      </c>
      <c r="P312" s="18" t="s">
        <v>1231</v>
      </c>
      <c r="Q312" s="19" t="s">
        <v>195</v>
      </c>
      <c r="R312" s="26">
        <v>852</v>
      </c>
      <c r="S312" s="157"/>
    </row>
    <row r="313" spans="1:19" ht="35.25" customHeight="1" x14ac:dyDescent="0.2">
      <c r="A313" s="14">
        <v>2</v>
      </c>
      <c r="B313" s="14">
        <v>2.8</v>
      </c>
      <c r="C313" s="85" t="s">
        <v>304</v>
      </c>
      <c r="D313" s="16" t="s">
        <v>156</v>
      </c>
      <c r="E313" s="17" t="s">
        <v>779</v>
      </c>
      <c r="F313" s="18" t="s">
        <v>707</v>
      </c>
      <c r="G313" s="18" t="s">
        <v>20</v>
      </c>
      <c r="H313" s="19" t="s">
        <v>21</v>
      </c>
      <c r="I313" s="18" t="s">
        <v>32</v>
      </c>
      <c r="J313" s="19" t="s">
        <v>1232</v>
      </c>
      <c r="K313" s="18" t="s">
        <v>1233</v>
      </c>
      <c r="L313" s="17" t="s">
        <v>1234</v>
      </c>
      <c r="M313" s="18" t="s">
        <v>1235</v>
      </c>
      <c r="N313" s="19" t="s">
        <v>1236</v>
      </c>
      <c r="O313" s="19" t="s">
        <v>1237</v>
      </c>
      <c r="P313" s="18" t="s">
        <v>1238</v>
      </c>
      <c r="Q313" s="19" t="s">
        <v>1239</v>
      </c>
      <c r="R313" s="57" t="s">
        <v>25</v>
      </c>
      <c r="S313" s="153" t="s">
        <v>25</v>
      </c>
    </row>
    <row r="314" spans="1:19" ht="35.25" customHeight="1" x14ac:dyDescent="0.2">
      <c r="A314" s="14">
        <v>2</v>
      </c>
      <c r="B314" s="14">
        <v>2.8</v>
      </c>
      <c r="C314" s="85" t="s">
        <v>304</v>
      </c>
      <c r="D314" s="16" t="s">
        <v>156</v>
      </c>
      <c r="E314" s="17" t="s">
        <v>165</v>
      </c>
      <c r="F314" s="18" t="s">
        <v>166</v>
      </c>
      <c r="G314" s="18" t="s">
        <v>20</v>
      </c>
      <c r="H314" s="19" t="s">
        <v>21</v>
      </c>
      <c r="I314" s="18" t="s">
        <v>32</v>
      </c>
      <c r="J314" s="19" t="s">
        <v>1232</v>
      </c>
      <c r="K314" s="18" t="s">
        <v>1233</v>
      </c>
      <c r="L314" s="17" t="s">
        <v>1234</v>
      </c>
      <c r="M314" s="18" t="s">
        <v>1235</v>
      </c>
      <c r="N314" s="19" t="s">
        <v>1236</v>
      </c>
      <c r="O314" s="19" t="s">
        <v>167</v>
      </c>
      <c r="P314" s="18" t="s">
        <v>168</v>
      </c>
      <c r="Q314" s="19" t="s">
        <v>169</v>
      </c>
      <c r="R314" s="26">
        <v>869972</v>
      </c>
      <c r="S314" s="153"/>
    </row>
    <row r="315" spans="1:19" ht="51" customHeight="1" x14ac:dyDescent="0.2">
      <c r="A315" s="14">
        <v>2</v>
      </c>
      <c r="B315" s="14">
        <v>2.11</v>
      </c>
      <c r="C315" s="85" t="s">
        <v>304</v>
      </c>
      <c r="D315" s="19" t="s">
        <v>930</v>
      </c>
      <c r="E315" s="17" t="s">
        <v>827</v>
      </c>
      <c r="F315" s="18" t="s">
        <v>827</v>
      </c>
      <c r="G315" s="18" t="s">
        <v>31</v>
      </c>
      <c r="H315" s="19" t="s">
        <v>28</v>
      </c>
      <c r="I315" s="18" t="s">
        <v>32</v>
      </c>
      <c r="J315" s="19" t="s">
        <v>129</v>
      </c>
      <c r="K315" s="18" t="s">
        <v>1240</v>
      </c>
      <c r="L315" s="17" t="s">
        <v>1241</v>
      </c>
      <c r="M315" s="18" t="s">
        <v>1242</v>
      </c>
      <c r="N315" s="19" t="s">
        <v>24</v>
      </c>
      <c r="O315" s="19" t="s">
        <v>1243</v>
      </c>
      <c r="P315" s="18" t="s">
        <v>1244</v>
      </c>
      <c r="Q315" s="19" t="s">
        <v>855</v>
      </c>
      <c r="R315" s="84">
        <v>21985631</v>
      </c>
      <c r="S315" s="147">
        <f>((R315-R316)/R316)</f>
        <v>-0.27479770207354404</v>
      </c>
    </row>
    <row r="316" spans="1:19" ht="51" customHeight="1" x14ac:dyDescent="0.2">
      <c r="A316" s="14">
        <v>2</v>
      </c>
      <c r="B316" s="14">
        <v>2.11</v>
      </c>
      <c r="C316" s="85" t="s">
        <v>304</v>
      </c>
      <c r="D316" s="19" t="s">
        <v>930</v>
      </c>
      <c r="E316" s="17" t="s">
        <v>827</v>
      </c>
      <c r="F316" s="18" t="s">
        <v>827</v>
      </c>
      <c r="G316" s="18" t="s">
        <v>31</v>
      </c>
      <c r="H316" s="19" t="s">
        <v>28</v>
      </c>
      <c r="I316" s="18" t="s">
        <v>32</v>
      </c>
      <c r="J316" s="19" t="s">
        <v>129</v>
      </c>
      <c r="K316" s="18" t="s">
        <v>1240</v>
      </c>
      <c r="L316" s="17" t="s">
        <v>1241</v>
      </c>
      <c r="M316" s="18" t="s">
        <v>1242</v>
      </c>
      <c r="N316" s="19" t="s">
        <v>24</v>
      </c>
      <c r="O316" s="19" t="s">
        <v>1245</v>
      </c>
      <c r="P316" s="18" t="s">
        <v>1246</v>
      </c>
      <c r="Q316" s="19" t="s">
        <v>855</v>
      </c>
      <c r="R316" s="84">
        <v>30316549</v>
      </c>
      <c r="S316" s="145"/>
    </row>
    <row r="317" spans="1:19" ht="43.5" customHeight="1" x14ac:dyDescent="0.2">
      <c r="A317" s="14">
        <v>1</v>
      </c>
      <c r="B317" s="14">
        <v>1.1000000000000001</v>
      </c>
      <c r="C317" s="85" t="s">
        <v>554</v>
      </c>
      <c r="D317" s="14" t="s">
        <v>156</v>
      </c>
      <c r="E317" s="17" t="s">
        <v>344</v>
      </c>
      <c r="F317" s="18" t="s">
        <v>954</v>
      </c>
      <c r="G317" s="18" t="s">
        <v>31</v>
      </c>
      <c r="H317" s="19" t="s">
        <v>21</v>
      </c>
      <c r="I317" s="18" t="s">
        <v>32</v>
      </c>
      <c r="J317" s="19" t="s">
        <v>129</v>
      </c>
      <c r="K317" s="18" t="s">
        <v>1247</v>
      </c>
      <c r="L317" s="17" t="s">
        <v>1248</v>
      </c>
      <c r="M317" s="18" t="s">
        <v>1249</v>
      </c>
      <c r="N317" s="19" t="s">
        <v>24</v>
      </c>
      <c r="O317" s="19" t="s">
        <v>1250</v>
      </c>
      <c r="P317" s="18" t="s">
        <v>1251</v>
      </c>
      <c r="Q317" s="19" t="s">
        <v>1252</v>
      </c>
      <c r="R317" s="57" t="s">
        <v>25</v>
      </c>
      <c r="S317" s="144" t="s">
        <v>25</v>
      </c>
    </row>
    <row r="318" spans="1:19" ht="43.5" customHeight="1" x14ac:dyDescent="0.2">
      <c r="A318" s="14">
        <v>1</v>
      </c>
      <c r="B318" s="14">
        <v>1.1000000000000001</v>
      </c>
      <c r="C318" s="85" t="s">
        <v>554</v>
      </c>
      <c r="D318" s="14" t="s">
        <v>156</v>
      </c>
      <c r="E318" s="17" t="s">
        <v>344</v>
      </c>
      <c r="F318" s="18" t="s">
        <v>954</v>
      </c>
      <c r="G318" s="18" t="s">
        <v>31</v>
      </c>
      <c r="H318" s="19" t="s">
        <v>21</v>
      </c>
      <c r="I318" s="18" t="s">
        <v>32</v>
      </c>
      <c r="J318" s="19" t="s">
        <v>129</v>
      </c>
      <c r="K318" s="18" t="s">
        <v>1247</v>
      </c>
      <c r="L318" s="17" t="s">
        <v>1248</v>
      </c>
      <c r="M318" s="18" t="s">
        <v>1249</v>
      </c>
      <c r="N318" s="19" t="s">
        <v>24</v>
      </c>
      <c r="O318" s="19" t="s">
        <v>1253</v>
      </c>
      <c r="P318" s="18" t="s">
        <v>1254</v>
      </c>
      <c r="Q318" s="19" t="s">
        <v>1252</v>
      </c>
      <c r="R318" s="57" t="s">
        <v>25</v>
      </c>
      <c r="S318" s="144"/>
    </row>
    <row r="319" spans="1:19" ht="45.75" customHeight="1" x14ac:dyDescent="0.2">
      <c r="A319" s="14">
        <v>3</v>
      </c>
      <c r="B319" s="14">
        <v>3.1</v>
      </c>
      <c r="C319" s="85" t="s">
        <v>554</v>
      </c>
      <c r="D319" s="16" t="s">
        <v>18</v>
      </c>
      <c r="E319" s="17" t="s">
        <v>439</v>
      </c>
      <c r="F319" s="18" t="s">
        <v>1255</v>
      </c>
      <c r="G319" s="18" t="s">
        <v>31</v>
      </c>
      <c r="H319" s="19" t="s">
        <v>21</v>
      </c>
      <c r="I319" s="18" t="s">
        <v>32</v>
      </c>
      <c r="J319" s="19" t="s">
        <v>129</v>
      </c>
      <c r="K319" s="18" t="s">
        <v>1256</v>
      </c>
      <c r="L319" s="17" t="s">
        <v>1257</v>
      </c>
      <c r="M319" s="18" t="s">
        <v>1258</v>
      </c>
      <c r="N319" s="19" t="s">
        <v>24</v>
      </c>
      <c r="O319" s="19" t="s">
        <v>1259</v>
      </c>
      <c r="P319" s="18" t="s">
        <v>1260</v>
      </c>
      <c r="Q319" s="14" t="s">
        <v>237</v>
      </c>
      <c r="R319" s="84">
        <v>177</v>
      </c>
      <c r="S319" s="147">
        <f>((R319-R320)/R320)</f>
        <v>0.39370078740157483</v>
      </c>
    </row>
    <row r="320" spans="1:19" ht="45.75" customHeight="1" x14ac:dyDescent="0.2">
      <c r="A320" s="14">
        <v>3</v>
      </c>
      <c r="B320" s="14">
        <v>3.1</v>
      </c>
      <c r="C320" s="85" t="s">
        <v>554</v>
      </c>
      <c r="D320" s="16" t="s">
        <v>18</v>
      </c>
      <c r="E320" s="17" t="s">
        <v>439</v>
      </c>
      <c r="F320" s="18" t="s">
        <v>1255</v>
      </c>
      <c r="G320" s="18" t="s">
        <v>31</v>
      </c>
      <c r="H320" s="19" t="s">
        <v>21</v>
      </c>
      <c r="I320" s="18" t="s">
        <v>32</v>
      </c>
      <c r="J320" s="19" t="s">
        <v>129</v>
      </c>
      <c r="K320" s="18" t="s">
        <v>1256</v>
      </c>
      <c r="L320" s="17" t="s">
        <v>1257</v>
      </c>
      <c r="M320" s="18" t="s">
        <v>1258</v>
      </c>
      <c r="N320" s="19" t="s">
        <v>24</v>
      </c>
      <c r="O320" s="19" t="s">
        <v>1261</v>
      </c>
      <c r="P320" s="18" t="s">
        <v>1262</v>
      </c>
      <c r="Q320" s="14" t="s">
        <v>237</v>
      </c>
      <c r="R320" s="84">
        <v>127</v>
      </c>
      <c r="S320" s="145"/>
    </row>
    <row r="321" spans="1:19" ht="45" customHeight="1" x14ac:dyDescent="0.2">
      <c r="A321" s="14">
        <v>3</v>
      </c>
      <c r="B321" s="14">
        <v>3.1</v>
      </c>
      <c r="C321" s="85" t="s">
        <v>554</v>
      </c>
      <c r="D321" s="14" t="s">
        <v>18</v>
      </c>
      <c r="E321" s="17" t="s">
        <v>439</v>
      </c>
      <c r="F321" s="18" t="s">
        <v>526</v>
      </c>
      <c r="G321" s="18" t="s">
        <v>20</v>
      </c>
      <c r="H321" s="19" t="s">
        <v>21</v>
      </c>
      <c r="I321" s="18" t="s">
        <v>22</v>
      </c>
      <c r="J321" s="19" t="s">
        <v>1263</v>
      </c>
      <c r="K321" s="18" t="s">
        <v>1264</v>
      </c>
      <c r="L321" s="17" t="s">
        <v>1265</v>
      </c>
      <c r="M321" s="18" t="s">
        <v>1266</v>
      </c>
      <c r="N321" s="19" t="s">
        <v>1267</v>
      </c>
      <c r="O321" s="19" t="s">
        <v>1268</v>
      </c>
      <c r="P321" s="18" t="s">
        <v>1269</v>
      </c>
      <c r="Q321" s="19" t="s">
        <v>1270</v>
      </c>
      <c r="R321" s="26">
        <v>48453</v>
      </c>
      <c r="S321" s="148">
        <f>R321/R322</f>
        <v>31.772459016393444</v>
      </c>
    </row>
    <row r="322" spans="1:19" ht="45" customHeight="1" x14ac:dyDescent="0.2">
      <c r="A322" s="14">
        <v>3</v>
      </c>
      <c r="B322" s="14">
        <v>3.1</v>
      </c>
      <c r="C322" s="85" t="s">
        <v>554</v>
      </c>
      <c r="D322" s="14" t="s">
        <v>18</v>
      </c>
      <c r="E322" s="17" t="s">
        <v>439</v>
      </c>
      <c r="F322" s="18" t="s">
        <v>526</v>
      </c>
      <c r="G322" s="18" t="s">
        <v>20</v>
      </c>
      <c r="H322" s="19" t="s">
        <v>21</v>
      </c>
      <c r="I322" s="18" t="s">
        <v>22</v>
      </c>
      <c r="J322" s="19" t="s">
        <v>1263</v>
      </c>
      <c r="K322" s="18" t="s">
        <v>1264</v>
      </c>
      <c r="L322" s="17" t="s">
        <v>1265</v>
      </c>
      <c r="M322" s="18" t="s">
        <v>1266</v>
      </c>
      <c r="N322" s="19" t="s">
        <v>1267</v>
      </c>
      <c r="O322" s="19" t="s">
        <v>1271</v>
      </c>
      <c r="P322" s="18" t="s">
        <v>1272</v>
      </c>
      <c r="Q322" s="19" t="s">
        <v>1273</v>
      </c>
      <c r="R322" s="26">
        <v>1525</v>
      </c>
      <c r="S322" s="149"/>
    </row>
    <row r="323" spans="1:19" ht="58.5" customHeight="1" x14ac:dyDescent="0.2">
      <c r="A323" s="14">
        <v>1</v>
      </c>
      <c r="B323" s="14">
        <v>1.1000000000000001</v>
      </c>
      <c r="C323" s="85" t="s">
        <v>554</v>
      </c>
      <c r="D323" s="14" t="s">
        <v>18</v>
      </c>
      <c r="E323" s="17" t="s">
        <v>344</v>
      </c>
      <c r="F323" s="18" t="s">
        <v>1274</v>
      </c>
      <c r="G323" s="18" t="s">
        <v>20</v>
      </c>
      <c r="H323" s="19" t="s">
        <v>28</v>
      </c>
      <c r="I323" s="18" t="s">
        <v>22</v>
      </c>
      <c r="J323" s="19" t="s">
        <v>1275</v>
      </c>
      <c r="K323" s="18" t="s">
        <v>1276</v>
      </c>
      <c r="L323" s="17" t="s">
        <v>1265</v>
      </c>
      <c r="M323" s="59" t="s">
        <v>1277</v>
      </c>
      <c r="N323" s="19" t="s">
        <v>1267</v>
      </c>
      <c r="O323" s="19" t="s">
        <v>1278</v>
      </c>
      <c r="P323" s="18" t="s">
        <v>1279</v>
      </c>
      <c r="Q323" s="19" t="s">
        <v>1270</v>
      </c>
      <c r="R323" s="21" t="s">
        <v>25</v>
      </c>
      <c r="S323" s="150" t="s">
        <v>25</v>
      </c>
    </row>
    <row r="324" spans="1:19" ht="58.5" customHeight="1" x14ac:dyDescent="0.2">
      <c r="A324" s="14">
        <v>1</v>
      </c>
      <c r="B324" s="14">
        <v>1.1000000000000001</v>
      </c>
      <c r="C324" s="85" t="s">
        <v>554</v>
      </c>
      <c r="D324" s="14" t="s">
        <v>18</v>
      </c>
      <c r="E324" s="17" t="s">
        <v>344</v>
      </c>
      <c r="F324" s="18" t="s">
        <v>1274</v>
      </c>
      <c r="G324" s="18" t="s">
        <v>20</v>
      </c>
      <c r="H324" s="19" t="s">
        <v>28</v>
      </c>
      <c r="I324" s="18" t="s">
        <v>22</v>
      </c>
      <c r="J324" s="19" t="s">
        <v>1275</v>
      </c>
      <c r="K324" s="18" t="s">
        <v>1276</v>
      </c>
      <c r="L324" s="17" t="s">
        <v>1265</v>
      </c>
      <c r="M324" s="59" t="s">
        <v>1277</v>
      </c>
      <c r="N324" s="19" t="s">
        <v>1267</v>
      </c>
      <c r="O324" s="19" t="s">
        <v>1280</v>
      </c>
      <c r="P324" s="18" t="s">
        <v>1281</v>
      </c>
      <c r="Q324" s="19" t="s">
        <v>1282</v>
      </c>
      <c r="R324" s="21" t="s">
        <v>25</v>
      </c>
      <c r="S324" s="151"/>
    </row>
    <row r="325" spans="1:19" ht="58.5" customHeight="1" x14ac:dyDescent="0.2">
      <c r="A325" s="14">
        <v>1</v>
      </c>
      <c r="B325" s="14">
        <v>1.1000000000000001</v>
      </c>
      <c r="C325" s="85" t="s">
        <v>554</v>
      </c>
      <c r="D325" s="16" t="s">
        <v>156</v>
      </c>
      <c r="E325" s="17" t="s">
        <v>107</v>
      </c>
      <c r="F325" s="23" t="s">
        <v>157</v>
      </c>
      <c r="G325" s="18" t="s">
        <v>20</v>
      </c>
      <c r="H325" s="19" t="s">
        <v>21</v>
      </c>
      <c r="I325" s="18" t="s">
        <v>32</v>
      </c>
      <c r="J325" s="19" t="s">
        <v>129</v>
      </c>
      <c r="K325" s="18" t="s">
        <v>1283</v>
      </c>
      <c r="L325" s="17" t="s">
        <v>1284</v>
      </c>
      <c r="M325" s="59" t="s">
        <v>1285</v>
      </c>
      <c r="N325" s="19" t="s">
        <v>24</v>
      </c>
      <c r="O325" s="19" t="s">
        <v>342</v>
      </c>
      <c r="P325" s="18" t="s">
        <v>1286</v>
      </c>
      <c r="Q325" s="19" t="s">
        <v>134</v>
      </c>
      <c r="R325" s="42">
        <v>1397015241.9000001</v>
      </c>
      <c r="S325" s="139">
        <f>R325/R326</f>
        <v>0.32034575244746727</v>
      </c>
    </row>
    <row r="326" spans="1:19" ht="58.5" customHeight="1" x14ac:dyDescent="0.2">
      <c r="A326" s="14">
        <v>1</v>
      </c>
      <c r="B326" s="14">
        <v>1.1000000000000001</v>
      </c>
      <c r="C326" s="85" t="s">
        <v>554</v>
      </c>
      <c r="D326" s="16" t="s">
        <v>156</v>
      </c>
      <c r="E326" s="17" t="s">
        <v>107</v>
      </c>
      <c r="F326" s="23" t="s">
        <v>157</v>
      </c>
      <c r="G326" s="18" t="s">
        <v>20</v>
      </c>
      <c r="H326" s="19" t="s">
        <v>21</v>
      </c>
      <c r="I326" s="18" t="s">
        <v>32</v>
      </c>
      <c r="J326" s="19" t="s">
        <v>129</v>
      </c>
      <c r="K326" s="18" t="s">
        <v>1283</v>
      </c>
      <c r="L326" s="17" t="s">
        <v>1284</v>
      </c>
      <c r="M326" s="59" t="s">
        <v>1285</v>
      </c>
      <c r="N326" s="19" t="s">
        <v>24</v>
      </c>
      <c r="O326" s="19" t="s">
        <v>1287</v>
      </c>
      <c r="P326" s="18" t="s">
        <v>1288</v>
      </c>
      <c r="Q326" s="19" t="s">
        <v>134</v>
      </c>
      <c r="R326" s="42">
        <v>4360960715.8100004</v>
      </c>
      <c r="S326" s="140"/>
    </row>
    <row r="327" spans="1:19" ht="50.25" customHeight="1" x14ac:dyDescent="0.2">
      <c r="A327" s="14">
        <v>3</v>
      </c>
      <c r="B327" s="14">
        <v>3.1</v>
      </c>
      <c r="C327" s="85" t="s">
        <v>554</v>
      </c>
      <c r="D327" s="16" t="s">
        <v>156</v>
      </c>
      <c r="E327" s="17" t="s">
        <v>439</v>
      </c>
      <c r="F327" s="18" t="s">
        <v>581</v>
      </c>
      <c r="G327" s="18" t="s">
        <v>20</v>
      </c>
      <c r="H327" s="19" t="s">
        <v>28</v>
      </c>
      <c r="I327" s="18" t="s">
        <v>22</v>
      </c>
      <c r="J327" s="19" t="s">
        <v>129</v>
      </c>
      <c r="K327" s="18" t="s">
        <v>1289</v>
      </c>
      <c r="L327" s="17" t="s">
        <v>1290</v>
      </c>
      <c r="M327" s="18" t="s">
        <v>1291</v>
      </c>
      <c r="N327" s="19" t="s">
        <v>1292</v>
      </c>
      <c r="O327" s="19" t="s">
        <v>1271</v>
      </c>
      <c r="P327" s="18" t="s">
        <v>1272</v>
      </c>
      <c r="Q327" s="14" t="s">
        <v>1273</v>
      </c>
      <c r="R327" s="104">
        <v>1525</v>
      </c>
      <c r="S327" s="152">
        <f>R327/R328</f>
        <v>1.7529299793556574</v>
      </c>
    </row>
    <row r="328" spans="1:19" ht="51" customHeight="1" x14ac:dyDescent="0.2">
      <c r="A328" s="14">
        <v>3</v>
      </c>
      <c r="B328" s="14">
        <v>3.1</v>
      </c>
      <c r="C328" s="85" t="s">
        <v>554</v>
      </c>
      <c r="D328" s="16" t="s">
        <v>156</v>
      </c>
      <c r="E328" s="17" t="s">
        <v>165</v>
      </c>
      <c r="F328" s="18" t="s">
        <v>166</v>
      </c>
      <c r="G328" s="18" t="s">
        <v>20</v>
      </c>
      <c r="H328" s="19" t="s">
        <v>28</v>
      </c>
      <c r="I328" s="18" t="s">
        <v>22</v>
      </c>
      <c r="J328" s="19" t="s">
        <v>129</v>
      </c>
      <c r="K328" s="18" t="s">
        <v>1289</v>
      </c>
      <c r="L328" s="17" t="s">
        <v>1290</v>
      </c>
      <c r="M328" s="18" t="s">
        <v>1293</v>
      </c>
      <c r="N328" s="19" t="s">
        <v>1292</v>
      </c>
      <c r="O328" s="19" t="s">
        <v>167</v>
      </c>
      <c r="P328" s="18" t="s">
        <v>168</v>
      </c>
      <c r="Q328" s="14" t="s">
        <v>169</v>
      </c>
      <c r="R328" s="105">
        <f>(869972/1000)</f>
        <v>869.97199999999998</v>
      </c>
      <c r="S328" s="149"/>
    </row>
    <row r="329" spans="1:19" ht="53.25" customHeight="1" x14ac:dyDescent="0.2">
      <c r="A329" s="14">
        <v>1</v>
      </c>
      <c r="B329" s="14">
        <v>1.4</v>
      </c>
      <c r="C329" s="85" t="s">
        <v>1294</v>
      </c>
      <c r="D329" s="14" t="s">
        <v>1076</v>
      </c>
      <c r="E329" s="17" t="s">
        <v>1295</v>
      </c>
      <c r="F329" s="17" t="s">
        <v>1295</v>
      </c>
      <c r="G329" s="18" t="s">
        <v>31</v>
      </c>
      <c r="H329" s="19" t="s">
        <v>28</v>
      </c>
      <c r="I329" s="18" t="s">
        <v>32</v>
      </c>
      <c r="J329" s="19" t="s">
        <v>129</v>
      </c>
      <c r="K329" s="18" t="s">
        <v>1296</v>
      </c>
      <c r="L329" s="17" t="s">
        <v>1297</v>
      </c>
      <c r="M329" s="18" t="s">
        <v>1298</v>
      </c>
      <c r="N329" s="19" t="s">
        <v>24</v>
      </c>
      <c r="O329" s="54" t="s">
        <v>1299</v>
      </c>
      <c r="P329" s="37" t="s">
        <v>1300</v>
      </c>
      <c r="Q329" s="19" t="s">
        <v>195</v>
      </c>
      <c r="R329" s="84">
        <v>2080</v>
      </c>
      <c r="S329" s="147">
        <f>((R329-R330)/R329)</f>
        <v>0.70336538461538467</v>
      </c>
    </row>
    <row r="330" spans="1:19" ht="53.25" customHeight="1" x14ac:dyDescent="0.2">
      <c r="A330" s="14">
        <v>1</v>
      </c>
      <c r="B330" s="14">
        <v>1.4</v>
      </c>
      <c r="C330" s="85" t="s">
        <v>1294</v>
      </c>
      <c r="D330" s="14" t="s">
        <v>1076</v>
      </c>
      <c r="E330" s="17" t="s">
        <v>1295</v>
      </c>
      <c r="F330" s="17" t="s">
        <v>1295</v>
      </c>
      <c r="G330" s="18" t="s">
        <v>31</v>
      </c>
      <c r="H330" s="19" t="s">
        <v>28</v>
      </c>
      <c r="I330" s="18" t="s">
        <v>1301</v>
      </c>
      <c r="J330" s="19" t="s">
        <v>129</v>
      </c>
      <c r="K330" s="18" t="s">
        <v>1296</v>
      </c>
      <c r="L330" s="17" t="s">
        <v>1297</v>
      </c>
      <c r="M330" s="18" t="s">
        <v>1298</v>
      </c>
      <c r="N330" s="19" t="s">
        <v>24</v>
      </c>
      <c r="O330" s="54" t="s">
        <v>1302</v>
      </c>
      <c r="P330" s="37" t="s">
        <v>1303</v>
      </c>
      <c r="Q330" s="19" t="s">
        <v>195</v>
      </c>
      <c r="R330" s="84">
        <v>617</v>
      </c>
      <c r="S330" s="145"/>
    </row>
    <row r="331" spans="1:19" ht="65.25" customHeight="1" x14ac:dyDescent="0.2">
      <c r="A331" s="14">
        <v>1</v>
      </c>
      <c r="B331" s="14">
        <v>1.4</v>
      </c>
      <c r="C331" s="85" t="s">
        <v>1294</v>
      </c>
      <c r="D331" s="14" t="s">
        <v>29</v>
      </c>
      <c r="E331" s="17" t="s">
        <v>1295</v>
      </c>
      <c r="F331" s="17" t="s">
        <v>1295</v>
      </c>
      <c r="G331" s="18" t="s">
        <v>31</v>
      </c>
      <c r="H331" s="19" t="s">
        <v>28</v>
      </c>
      <c r="I331" s="18" t="s">
        <v>32</v>
      </c>
      <c r="J331" s="19" t="s">
        <v>129</v>
      </c>
      <c r="K331" s="18" t="s">
        <v>1304</v>
      </c>
      <c r="L331" s="18" t="s">
        <v>1305</v>
      </c>
      <c r="M331" s="18" t="s">
        <v>1306</v>
      </c>
      <c r="N331" s="19" t="s">
        <v>24</v>
      </c>
      <c r="O331" s="54" t="s">
        <v>1307</v>
      </c>
      <c r="P331" s="37" t="s">
        <v>1308</v>
      </c>
      <c r="Q331" s="14" t="s">
        <v>215</v>
      </c>
      <c r="R331" s="84">
        <v>35</v>
      </c>
      <c r="S331" s="147">
        <f>((R331-R332)/R331)</f>
        <v>0.65714285714285714</v>
      </c>
    </row>
    <row r="332" spans="1:19" ht="65.25" customHeight="1" x14ac:dyDescent="0.2">
      <c r="A332" s="14">
        <v>1</v>
      </c>
      <c r="B332" s="14">
        <v>1.4</v>
      </c>
      <c r="C332" s="85" t="s">
        <v>1294</v>
      </c>
      <c r="D332" s="14" t="s">
        <v>29</v>
      </c>
      <c r="E332" s="17" t="s">
        <v>1295</v>
      </c>
      <c r="F332" s="17" t="s">
        <v>1295</v>
      </c>
      <c r="G332" s="18" t="s">
        <v>31</v>
      </c>
      <c r="H332" s="19" t="s">
        <v>28</v>
      </c>
      <c r="I332" s="18" t="s">
        <v>32</v>
      </c>
      <c r="J332" s="19" t="s">
        <v>129</v>
      </c>
      <c r="K332" s="18" t="s">
        <v>1304</v>
      </c>
      <c r="L332" s="18" t="s">
        <v>1305</v>
      </c>
      <c r="M332" s="18" t="s">
        <v>1306</v>
      </c>
      <c r="N332" s="19" t="s">
        <v>24</v>
      </c>
      <c r="O332" s="54" t="s">
        <v>1309</v>
      </c>
      <c r="P332" s="37" t="s">
        <v>1310</v>
      </c>
      <c r="Q332" s="14" t="s">
        <v>215</v>
      </c>
      <c r="R332" s="84">
        <v>12</v>
      </c>
      <c r="S332" s="145"/>
    </row>
    <row r="333" spans="1:19" ht="42" customHeight="1" x14ac:dyDescent="0.2">
      <c r="A333" s="14">
        <v>1</v>
      </c>
      <c r="B333" s="14">
        <v>1.4</v>
      </c>
      <c r="C333" s="85" t="s">
        <v>1294</v>
      </c>
      <c r="D333" s="14" t="s">
        <v>29</v>
      </c>
      <c r="E333" s="17" t="s">
        <v>1295</v>
      </c>
      <c r="F333" s="17" t="s">
        <v>1295</v>
      </c>
      <c r="G333" s="18" t="s">
        <v>31</v>
      </c>
      <c r="H333" s="19" t="s">
        <v>28</v>
      </c>
      <c r="I333" s="18" t="s">
        <v>32</v>
      </c>
      <c r="J333" s="19" t="s">
        <v>129</v>
      </c>
      <c r="K333" s="18" t="s">
        <v>1311</v>
      </c>
      <c r="L333" s="18" t="s">
        <v>1312</v>
      </c>
      <c r="M333" s="18" t="s">
        <v>1313</v>
      </c>
      <c r="N333" s="19" t="s">
        <v>24</v>
      </c>
      <c r="O333" s="54" t="s">
        <v>1314</v>
      </c>
      <c r="P333" s="18" t="s">
        <v>1315</v>
      </c>
      <c r="Q333" s="19" t="s">
        <v>1316</v>
      </c>
      <c r="R333" s="84">
        <v>6977632</v>
      </c>
      <c r="S333" s="147">
        <f>((R333-R334)/R333)</f>
        <v>0.37065540286446746</v>
      </c>
    </row>
    <row r="334" spans="1:19" ht="47.25" customHeight="1" x14ac:dyDescent="0.2">
      <c r="A334" s="14">
        <v>1</v>
      </c>
      <c r="B334" s="14">
        <v>1.4</v>
      </c>
      <c r="C334" s="85" t="s">
        <v>1294</v>
      </c>
      <c r="D334" s="14" t="s">
        <v>29</v>
      </c>
      <c r="E334" s="17" t="s">
        <v>1295</v>
      </c>
      <c r="F334" s="17" t="s">
        <v>1295</v>
      </c>
      <c r="G334" s="18" t="s">
        <v>31</v>
      </c>
      <c r="H334" s="19" t="s">
        <v>28</v>
      </c>
      <c r="I334" s="18" t="s">
        <v>32</v>
      </c>
      <c r="J334" s="19" t="s">
        <v>129</v>
      </c>
      <c r="K334" s="18" t="s">
        <v>1311</v>
      </c>
      <c r="L334" s="18" t="s">
        <v>1312</v>
      </c>
      <c r="M334" s="18" t="s">
        <v>1313</v>
      </c>
      <c r="N334" s="19" t="s">
        <v>24</v>
      </c>
      <c r="O334" s="54" t="s">
        <v>1317</v>
      </c>
      <c r="P334" s="18" t="s">
        <v>1318</v>
      </c>
      <c r="Q334" s="19" t="s">
        <v>1316</v>
      </c>
      <c r="R334" s="84">
        <v>4391335</v>
      </c>
      <c r="S334" s="145"/>
    </row>
    <row r="335" spans="1:19" ht="71.25" customHeight="1" x14ac:dyDescent="0.2">
      <c r="A335" s="14">
        <v>1</v>
      </c>
      <c r="B335" s="14">
        <v>1.4</v>
      </c>
      <c r="C335" s="85" t="s">
        <v>1294</v>
      </c>
      <c r="D335" s="14" t="s">
        <v>29</v>
      </c>
      <c r="E335" s="17" t="s">
        <v>1295</v>
      </c>
      <c r="F335" s="17" t="s">
        <v>1295</v>
      </c>
      <c r="G335" s="18" t="s">
        <v>31</v>
      </c>
      <c r="H335" s="19" t="s">
        <v>21</v>
      </c>
      <c r="I335" s="18" t="s">
        <v>32</v>
      </c>
      <c r="J335" s="19" t="s">
        <v>129</v>
      </c>
      <c r="K335" s="18" t="s">
        <v>1319</v>
      </c>
      <c r="L335" s="18" t="s">
        <v>1320</v>
      </c>
      <c r="M335" s="18" t="s">
        <v>1321</v>
      </c>
      <c r="N335" s="19" t="s">
        <v>24</v>
      </c>
      <c r="O335" s="54" t="s">
        <v>1322</v>
      </c>
      <c r="P335" s="18" t="s">
        <v>1323</v>
      </c>
      <c r="Q335" s="19" t="s">
        <v>1324</v>
      </c>
      <c r="R335" s="84">
        <v>4</v>
      </c>
      <c r="S335" s="147">
        <f>((R335-R336)/R335)</f>
        <v>0.75</v>
      </c>
    </row>
    <row r="336" spans="1:19" ht="72.75" customHeight="1" x14ac:dyDescent="0.2">
      <c r="A336" s="14">
        <v>1</v>
      </c>
      <c r="B336" s="14">
        <v>1.4</v>
      </c>
      <c r="C336" s="85" t="s">
        <v>1294</v>
      </c>
      <c r="D336" s="14" t="s">
        <v>29</v>
      </c>
      <c r="E336" s="17" t="s">
        <v>1295</v>
      </c>
      <c r="F336" s="17" t="s">
        <v>1295</v>
      </c>
      <c r="G336" s="18" t="s">
        <v>31</v>
      </c>
      <c r="H336" s="19" t="s">
        <v>21</v>
      </c>
      <c r="I336" s="18" t="s">
        <v>32</v>
      </c>
      <c r="J336" s="19" t="s">
        <v>129</v>
      </c>
      <c r="K336" s="18" t="s">
        <v>1319</v>
      </c>
      <c r="L336" s="18" t="s">
        <v>1320</v>
      </c>
      <c r="M336" s="18" t="s">
        <v>1321</v>
      </c>
      <c r="N336" s="19" t="s">
        <v>24</v>
      </c>
      <c r="O336" s="54" t="s">
        <v>1325</v>
      </c>
      <c r="P336" s="18" t="s">
        <v>1326</v>
      </c>
      <c r="Q336" s="19" t="s">
        <v>1324</v>
      </c>
      <c r="R336" s="84">
        <v>1</v>
      </c>
      <c r="S336" s="145"/>
    </row>
    <row r="337" spans="1:19" ht="45.75" customHeight="1" x14ac:dyDescent="0.2">
      <c r="A337" s="14">
        <v>1</v>
      </c>
      <c r="B337" s="14">
        <v>1.4</v>
      </c>
      <c r="C337" s="85" t="s">
        <v>1294</v>
      </c>
      <c r="D337" s="14" t="s">
        <v>29</v>
      </c>
      <c r="E337" s="17" t="s">
        <v>1295</v>
      </c>
      <c r="F337" s="17" t="s">
        <v>1295</v>
      </c>
      <c r="G337" s="33" t="s">
        <v>20</v>
      </c>
      <c r="H337" s="19" t="s">
        <v>21</v>
      </c>
      <c r="I337" s="18" t="s">
        <v>22</v>
      </c>
      <c r="J337" s="19" t="s">
        <v>129</v>
      </c>
      <c r="K337" s="18" t="s">
        <v>1327</v>
      </c>
      <c r="L337" s="18" t="s">
        <v>1328</v>
      </c>
      <c r="M337" s="18" t="s">
        <v>1329</v>
      </c>
      <c r="N337" s="19" t="s">
        <v>24</v>
      </c>
      <c r="O337" s="106" t="s">
        <v>1330</v>
      </c>
      <c r="P337" s="37" t="s">
        <v>1331</v>
      </c>
      <c r="Q337" s="14" t="s">
        <v>1316</v>
      </c>
      <c r="R337" s="26">
        <v>14862</v>
      </c>
      <c r="S337" s="147">
        <f>((R337-R338)/R337)</f>
        <v>0.14802852913470596</v>
      </c>
    </row>
    <row r="338" spans="1:19" ht="45.75" customHeight="1" x14ac:dyDescent="0.2">
      <c r="A338" s="14">
        <v>1</v>
      </c>
      <c r="B338" s="14">
        <v>1.4</v>
      </c>
      <c r="C338" s="85" t="s">
        <v>1294</v>
      </c>
      <c r="D338" s="14" t="s">
        <v>29</v>
      </c>
      <c r="E338" s="17" t="s">
        <v>1295</v>
      </c>
      <c r="F338" s="17" t="s">
        <v>1295</v>
      </c>
      <c r="G338" s="18" t="s">
        <v>20</v>
      </c>
      <c r="H338" s="19" t="s">
        <v>21</v>
      </c>
      <c r="I338" s="18" t="s">
        <v>22</v>
      </c>
      <c r="J338" s="19" t="s">
        <v>129</v>
      </c>
      <c r="K338" s="18" t="s">
        <v>1327</v>
      </c>
      <c r="L338" s="18" t="s">
        <v>1328</v>
      </c>
      <c r="M338" s="18" t="s">
        <v>1329</v>
      </c>
      <c r="N338" s="19" t="s">
        <v>24</v>
      </c>
      <c r="O338" s="107" t="s">
        <v>1332</v>
      </c>
      <c r="P338" s="37" t="s">
        <v>1333</v>
      </c>
      <c r="Q338" s="14" t="s">
        <v>1316</v>
      </c>
      <c r="R338" s="26">
        <v>12662</v>
      </c>
      <c r="S338" s="145"/>
    </row>
    <row r="339" spans="1:19" ht="70.5" customHeight="1" x14ac:dyDescent="0.2">
      <c r="A339" s="14">
        <v>1</v>
      </c>
      <c r="B339" s="14">
        <v>1.4</v>
      </c>
      <c r="C339" s="85" t="s">
        <v>1294</v>
      </c>
      <c r="D339" s="14" t="s">
        <v>930</v>
      </c>
      <c r="E339" s="17" t="s">
        <v>1295</v>
      </c>
      <c r="F339" s="17" t="s">
        <v>1295</v>
      </c>
      <c r="G339" s="18" t="s">
        <v>20</v>
      </c>
      <c r="H339" s="19" t="s">
        <v>21</v>
      </c>
      <c r="I339" s="18" t="s">
        <v>32</v>
      </c>
      <c r="J339" s="19" t="s">
        <v>129</v>
      </c>
      <c r="K339" s="18" t="s">
        <v>1334</v>
      </c>
      <c r="L339" s="18" t="s">
        <v>1335</v>
      </c>
      <c r="M339" s="18" t="s">
        <v>1336</v>
      </c>
      <c r="N339" s="19" t="s">
        <v>24</v>
      </c>
      <c r="O339" s="19" t="s">
        <v>1337</v>
      </c>
      <c r="P339" s="18" t="s">
        <v>1338</v>
      </c>
      <c r="Q339" s="19" t="s">
        <v>195</v>
      </c>
      <c r="R339" s="84">
        <v>530</v>
      </c>
      <c r="S339" s="147">
        <f>((R339-R340)/R339)</f>
        <v>0</v>
      </c>
    </row>
    <row r="340" spans="1:19" ht="70.5" customHeight="1" x14ac:dyDescent="0.2">
      <c r="A340" s="14">
        <v>1</v>
      </c>
      <c r="B340" s="14">
        <v>1.4</v>
      </c>
      <c r="C340" s="85" t="s">
        <v>1294</v>
      </c>
      <c r="D340" s="14" t="s">
        <v>930</v>
      </c>
      <c r="E340" s="17" t="s">
        <v>1295</v>
      </c>
      <c r="F340" s="17" t="s">
        <v>1295</v>
      </c>
      <c r="G340" s="18" t="s">
        <v>20</v>
      </c>
      <c r="H340" s="19" t="s">
        <v>21</v>
      </c>
      <c r="I340" s="18" t="s">
        <v>32</v>
      </c>
      <c r="J340" s="19" t="s">
        <v>129</v>
      </c>
      <c r="K340" s="18" t="s">
        <v>1334</v>
      </c>
      <c r="L340" s="18" t="s">
        <v>1335</v>
      </c>
      <c r="M340" s="18" t="s">
        <v>1336</v>
      </c>
      <c r="N340" s="19" t="s">
        <v>24</v>
      </c>
      <c r="O340" s="19" t="s">
        <v>1339</v>
      </c>
      <c r="P340" s="18" t="s">
        <v>1340</v>
      </c>
      <c r="Q340" s="19" t="s">
        <v>195</v>
      </c>
      <c r="R340" s="84">
        <v>530</v>
      </c>
      <c r="S340" s="145"/>
    </row>
    <row r="341" spans="1:19" ht="54.75" customHeight="1" x14ac:dyDescent="0.2">
      <c r="A341" s="14">
        <v>1</v>
      </c>
      <c r="B341" s="14">
        <v>1.2</v>
      </c>
      <c r="C341" s="85" t="s">
        <v>1341</v>
      </c>
      <c r="D341" s="14" t="s">
        <v>26</v>
      </c>
      <c r="E341" s="17" t="s">
        <v>107</v>
      </c>
      <c r="F341" s="18" t="s">
        <v>1342</v>
      </c>
      <c r="G341" s="18" t="s">
        <v>31</v>
      </c>
      <c r="H341" s="19" t="s">
        <v>28</v>
      </c>
      <c r="I341" s="18" t="s">
        <v>32</v>
      </c>
      <c r="J341" s="24" t="s">
        <v>129</v>
      </c>
      <c r="K341" s="33" t="s">
        <v>1343</v>
      </c>
      <c r="L341" s="108" t="s">
        <v>1344</v>
      </c>
      <c r="M341" s="109" t="s">
        <v>1345</v>
      </c>
      <c r="N341" s="19" t="s">
        <v>24</v>
      </c>
      <c r="O341" s="19" t="s">
        <v>1346</v>
      </c>
      <c r="P341" s="18" t="s">
        <v>1347</v>
      </c>
      <c r="Q341" s="19" t="s">
        <v>1348</v>
      </c>
      <c r="R341" s="84">
        <v>161</v>
      </c>
      <c r="S341" s="147">
        <f>((R341-R342)/R341)</f>
        <v>-0.16149068322981366</v>
      </c>
    </row>
    <row r="342" spans="1:19" ht="56.25" customHeight="1" x14ac:dyDescent="0.2">
      <c r="A342" s="14">
        <v>1</v>
      </c>
      <c r="B342" s="14">
        <v>1.2</v>
      </c>
      <c r="C342" s="85" t="s">
        <v>1341</v>
      </c>
      <c r="D342" s="14" t="s">
        <v>26</v>
      </c>
      <c r="E342" s="17" t="s">
        <v>107</v>
      </c>
      <c r="F342" s="18" t="s">
        <v>1342</v>
      </c>
      <c r="G342" s="18" t="s">
        <v>31</v>
      </c>
      <c r="H342" s="19" t="s">
        <v>28</v>
      </c>
      <c r="I342" s="18" t="s">
        <v>32</v>
      </c>
      <c r="J342" s="24" t="s">
        <v>129</v>
      </c>
      <c r="K342" s="33" t="s">
        <v>1343</v>
      </c>
      <c r="L342" s="108" t="s">
        <v>1344</v>
      </c>
      <c r="M342" s="109" t="s">
        <v>1345</v>
      </c>
      <c r="N342" s="19" t="s">
        <v>24</v>
      </c>
      <c r="O342" s="19" t="s">
        <v>1349</v>
      </c>
      <c r="P342" s="18" t="s">
        <v>1350</v>
      </c>
      <c r="Q342" s="19" t="s">
        <v>1348</v>
      </c>
      <c r="R342" s="84">
        <v>187</v>
      </c>
      <c r="S342" s="145"/>
    </row>
    <row r="343" spans="1:19" s="40" customFormat="1" ht="39" customHeight="1" x14ac:dyDescent="0.25">
      <c r="A343" s="14">
        <v>2</v>
      </c>
      <c r="B343" s="110">
        <v>1.1000000000000001</v>
      </c>
      <c r="C343" s="85" t="s">
        <v>304</v>
      </c>
      <c r="D343" s="111" t="s">
        <v>156</v>
      </c>
      <c r="E343" s="17" t="s">
        <v>827</v>
      </c>
      <c r="F343" s="109" t="s">
        <v>828</v>
      </c>
      <c r="G343" s="18" t="s">
        <v>20</v>
      </c>
      <c r="H343" s="19" t="s">
        <v>21</v>
      </c>
      <c r="I343" s="18" t="s">
        <v>32</v>
      </c>
      <c r="J343" s="19" t="s">
        <v>1351</v>
      </c>
      <c r="K343" s="18" t="s">
        <v>1352</v>
      </c>
      <c r="L343" s="17" t="s">
        <v>1353</v>
      </c>
      <c r="M343" s="18" t="s">
        <v>1354</v>
      </c>
      <c r="N343" s="19" t="s">
        <v>508</v>
      </c>
      <c r="O343" s="54" t="s">
        <v>1355</v>
      </c>
      <c r="P343" s="23" t="s">
        <v>1356</v>
      </c>
      <c r="Q343" s="24" t="s">
        <v>511</v>
      </c>
      <c r="R343" s="26">
        <v>80129124126</v>
      </c>
      <c r="S343" s="141">
        <f>(R343/R344)/365</f>
        <v>252.34357763301338</v>
      </c>
    </row>
    <row r="344" spans="1:19" s="40" customFormat="1" ht="36" customHeight="1" x14ac:dyDescent="0.25">
      <c r="A344" s="14">
        <v>2</v>
      </c>
      <c r="B344" s="110">
        <v>1.1000000000000001</v>
      </c>
      <c r="C344" s="85" t="s">
        <v>304</v>
      </c>
      <c r="D344" s="111" t="s">
        <v>156</v>
      </c>
      <c r="E344" s="17" t="s">
        <v>165</v>
      </c>
      <c r="F344" s="18" t="s">
        <v>166</v>
      </c>
      <c r="G344" s="18" t="s">
        <v>20</v>
      </c>
      <c r="H344" s="19" t="s">
        <v>21</v>
      </c>
      <c r="I344" s="18" t="s">
        <v>32</v>
      </c>
      <c r="J344" s="19" t="s">
        <v>1351</v>
      </c>
      <c r="K344" s="18" t="s">
        <v>1352</v>
      </c>
      <c r="L344" s="17" t="s">
        <v>1353</v>
      </c>
      <c r="M344" s="18" t="s">
        <v>1354</v>
      </c>
      <c r="N344" s="19" t="s">
        <v>508</v>
      </c>
      <c r="O344" s="54" t="s">
        <v>167</v>
      </c>
      <c r="P344" s="23" t="s">
        <v>168</v>
      </c>
      <c r="Q344" s="24" t="s">
        <v>169</v>
      </c>
      <c r="R344" s="26">
        <v>869972</v>
      </c>
      <c r="S344" s="141"/>
    </row>
    <row r="345" spans="1:19" s="40" customFormat="1" ht="40.5" customHeight="1" x14ac:dyDescent="0.25">
      <c r="A345" s="14">
        <v>3</v>
      </c>
      <c r="B345" s="14">
        <v>3.2</v>
      </c>
      <c r="C345" s="15" t="s">
        <v>602</v>
      </c>
      <c r="D345" s="112" t="s">
        <v>930</v>
      </c>
      <c r="E345" s="17" t="s">
        <v>439</v>
      </c>
      <c r="F345" s="18" t="s">
        <v>197</v>
      </c>
      <c r="G345" s="23" t="s">
        <v>20</v>
      </c>
      <c r="H345" s="24" t="s">
        <v>21</v>
      </c>
      <c r="I345" s="73" t="s">
        <v>22</v>
      </c>
      <c r="J345" s="54" t="s">
        <v>1357</v>
      </c>
      <c r="K345" s="18" t="s">
        <v>1358</v>
      </c>
      <c r="L345" s="73" t="s">
        <v>1359</v>
      </c>
      <c r="M345" s="73" t="s">
        <v>1360</v>
      </c>
      <c r="N345" s="19" t="s">
        <v>1267</v>
      </c>
      <c r="O345" s="113" t="s">
        <v>1361</v>
      </c>
      <c r="P345" s="114" t="s">
        <v>1362</v>
      </c>
      <c r="Q345" s="115" t="s">
        <v>1270</v>
      </c>
      <c r="R345" s="26">
        <v>111139</v>
      </c>
      <c r="S345" s="142">
        <f>R345/R346</f>
        <v>125.01574803149606</v>
      </c>
    </row>
    <row r="346" spans="1:19" ht="43.5" customHeight="1" x14ac:dyDescent="0.2">
      <c r="A346" s="14">
        <v>3</v>
      </c>
      <c r="B346" s="14">
        <v>3.2</v>
      </c>
      <c r="C346" s="15" t="s">
        <v>602</v>
      </c>
      <c r="D346" s="112" t="s">
        <v>930</v>
      </c>
      <c r="E346" s="17" t="s">
        <v>439</v>
      </c>
      <c r="F346" s="18" t="s">
        <v>197</v>
      </c>
      <c r="G346" s="23" t="s">
        <v>20</v>
      </c>
      <c r="H346" s="24" t="s">
        <v>21</v>
      </c>
      <c r="I346" s="73" t="s">
        <v>22</v>
      </c>
      <c r="J346" s="54" t="s">
        <v>1357</v>
      </c>
      <c r="K346" s="18" t="s">
        <v>1358</v>
      </c>
      <c r="L346" s="73" t="s">
        <v>1359</v>
      </c>
      <c r="M346" s="73" t="s">
        <v>1360</v>
      </c>
      <c r="N346" s="19" t="s">
        <v>1267</v>
      </c>
      <c r="O346" s="19" t="s">
        <v>1363</v>
      </c>
      <c r="P346" s="18" t="s">
        <v>1364</v>
      </c>
      <c r="Q346" s="14" t="s">
        <v>645</v>
      </c>
      <c r="R346" s="21">
        <v>889</v>
      </c>
      <c r="S346" s="143"/>
    </row>
    <row r="347" spans="1:19" ht="36" x14ac:dyDescent="0.2">
      <c r="A347" s="14">
        <v>3</v>
      </c>
      <c r="B347" s="14">
        <v>3.2</v>
      </c>
      <c r="C347" s="15" t="s">
        <v>602</v>
      </c>
      <c r="D347" s="112" t="s">
        <v>930</v>
      </c>
      <c r="E347" s="17" t="s">
        <v>439</v>
      </c>
      <c r="F347" s="18" t="s">
        <v>197</v>
      </c>
      <c r="G347" s="23" t="s">
        <v>20</v>
      </c>
      <c r="H347" s="24" t="s">
        <v>21</v>
      </c>
      <c r="I347" s="18" t="s">
        <v>22</v>
      </c>
      <c r="J347" s="19" t="s">
        <v>1365</v>
      </c>
      <c r="K347" s="18" t="s">
        <v>1366</v>
      </c>
      <c r="L347" s="18" t="s">
        <v>1367</v>
      </c>
      <c r="M347" s="18" t="s">
        <v>1368</v>
      </c>
      <c r="N347" s="19" t="s">
        <v>1267</v>
      </c>
      <c r="O347" s="113" t="s">
        <v>1369</v>
      </c>
      <c r="P347" s="114" t="s">
        <v>1370</v>
      </c>
      <c r="Q347" s="115" t="s">
        <v>1270</v>
      </c>
      <c r="R347" s="26">
        <v>80908</v>
      </c>
      <c r="S347" s="142">
        <f>R347/R348</f>
        <v>25.041163726400494</v>
      </c>
    </row>
    <row r="348" spans="1:19" ht="36" x14ac:dyDescent="0.2">
      <c r="A348" s="14">
        <v>3</v>
      </c>
      <c r="B348" s="14">
        <v>3.2</v>
      </c>
      <c r="C348" s="15" t="s">
        <v>602</v>
      </c>
      <c r="D348" s="112" t="s">
        <v>930</v>
      </c>
      <c r="E348" s="17" t="s">
        <v>439</v>
      </c>
      <c r="F348" s="18" t="s">
        <v>197</v>
      </c>
      <c r="G348" s="23" t="s">
        <v>20</v>
      </c>
      <c r="H348" s="24" t="s">
        <v>21</v>
      </c>
      <c r="I348" s="18" t="s">
        <v>22</v>
      </c>
      <c r="J348" s="19" t="s">
        <v>1365</v>
      </c>
      <c r="K348" s="18" t="s">
        <v>1366</v>
      </c>
      <c r="L348" s="18" t="s">
        <v>1367</v>
      </c>
      <c r="M348" s="18" t="s">
        <v>1368</v>
      </c>
      <c r="N348" s="19" t="s">
        <v>1267</v>
      </c>
      <c r="O348" s="19" t="s">
        <v>1371</v>
      </c>
      <c r="P348" s="18" t="s">
        <v>1372</v>
      </c>
      <c r="Q348" s="14" t="s">
        <v>645</v>
      </c>
      <c r="R348" s="26">
        <v>3231</v>
      </c>
      <c r="S348" s="143"/>
    </row>
    <row r="349" spans="1:19" ht="44.25" customHeight="1" x14ac:dyDescent="0.2">
      <c r="A349" s="14">
        <v>3</v>
      </c>
      <c r="B349" s="14">
        <v>3.2</v>
      </c>
      <c r="C349" s="15" t="s">
        <v>602</v>
      </c>
      <c r="D349" s="112" t="s">
        <v>29</v>
      </c>
      <c r="E349" s="17" t="s">
        <v>439</v>
      </c>
      <c r="F349" s="109" t="s">
        <v>1373</v>
      </c>
      <c r="G349" s="18" t="s">
        <v>20</v>
      </c>
      <c r="H349" s="19" t="s">
        <v>28</v>
      </c>
      <c r="I349" s="18" t="s">
        <v>32</v>
      </c>
      <c r="J349" s="19" t="s">
        <v>1374</v>
      </c>
      <c r="K349" s="18" t="s">
        <v>1375</v>
      </c>
      <c r="L349" s="18" t="s">
        <v>1376</v>
      </c>
      <c r="M349" s="18" t="s">
        <v>1377</v>
      </c>
      <c r="N349" s="19" t="s">
        <v>24</v>
      </c>
      <c r="O349" s="19" t="s">
        <v>1378</v>
      </c>
      <c r="P349" s="18" t="s">
        <v>1379</v>
      </c>
      <c r="Q349" s="14" t="s">
        <v>645</v>
      </c>
      <c r="R349" s="84" t="s">
        <v>25</v>
      </c>
      <c r="S349" s="144" t="s">
        <v>25</v>
      </c>
    </row>
    <row r="350" spans="1:19" ht="44.25" customHeight="1" x14ac:dyDescent="0.2">
      <c r="A350" s="14">
        <v>3</v>
      </c>
      <c r="B350" s="14">
        <v>3.2</v>
      </c>
      <c r="C350" s="15" t="s">
        <v>602</v>
      </c>
      <c r="D350" s="112" t="s">
        <v>29</v>
      </c>
      <c r="E350" s="17" t="s">
        <v>439</v>
      </c>
      <c r="F350" s="18" t="s">
        <v>197</v>
      </c>
      <c r="G350" s="18" t="s">
        <v>20</v>
      </c>
      <c r="H350" s="19" t="s">
        <v>28</v>
      </c>
      <c r="I350" s="18" t="s">
        <v>32</v>
      </c>
      <c r="J350" s="19" t="s">
        <v>1374</v>
      </c>
      <c r="K350" s="18" t="s">
        <v>1375</v>
      </c>
      <c r="L350" s="18" t="s">
        <v>1376</v>
      </c>
      <c r="M350" s="18" t="s">
        <v>1377</v>
      </c>
      <c r="N350" s="19" t="s">
        <v>24</v>
      </c>
      <c r="O350" s="19" t="s">
        <v>1380</v>
      </c>
      <c r="P350" s="18" t="s">
        <v>1381</v>
      </c>
      <c r="Q350" s="14" t="s">
        <v>645</v>
      </c>
      <c r="R350" s="84">
        <v>5916</v>
      </c>
      <c r="S350" s="145"/>
    </row>
    <row r="351" spans="1:19" ht="45" customHeight="1" x14ac:dyDescent="0.2">
      <c r="A351" s="14">
        <v>3</v>
      </c>
      <c r="B351" s="14">
        <v>3.2</v>
      </c>
      <c r="C351" s="15" t="s">
        <v>602</v>
      </c>
      <c r="D351" s="111" t="s">
        <v>18</v>
      </c>
      <c r="E351" s="17" t="s">
        <v>439</v>
      </c>
      <c r="F351" s="18" t="s">
        <v>197</v>
      </c>
      <c r="G351" s="18" t="s">
        <v>20</v>
      </c>
      <c r="H351" s="19" t="s">
        <v>28</v>
      </c>
      <c r="I351" s="18" t="s">
        <v>22</v>
      </c>
      <c r="J351" s="54" t="s">
        <v>23</v>
      </c>
      <c r="K351" s="18" t="s">
        <v>1382</v>
      </c>
      <c r="L351" s="18" t="s">
        <v>1383</v>
      </c>
      <c r="M351" s="18" t="s">
        <v>1384</v>
      </c>
      <c r="N351" s="19" t="s">
        <v>24</v>
      </c>
      <c r="O351" s="19" t="s">
        <v>1385</v>
      </c>
      <c r="P351" s="18" t="s">
        <v>1386</v>
      </c>
      <c r="Q351" s="14" t="s">
        <v>645</v>
      </c>
      <c r="R351" s="26">
        <v>7922</v>
      </c>
      <c r="S351" s="139">
        <f>((R351-R352)/R351)</f>
        <v>0.16839182024741228</v>
      </c>
    </row>
    <row r="352" spans="1:19" ht="41.25" customHeight="1" x14ac:dyDescent="0.2">
      <c r="A352" s="14">
        <v>3</v>
      </c>
      <c r="B352" s="14">
        <v>3.2</v>
      </c>
      <c r="C352" s="15" t="s">
        <v>602</v>
      </c>
      <c r="D352" s="116" t="s">
        <v>18</v>
      </c>
      <c r="E352" s="17" t="s">
        <v>439</v>
      </c>
      <c r="F352" s="18" t="s">
        <v>197</v>
      </c>
      <c r="G352" s="63" t="s">
        <v>20</v>
      </c>
      <c r="H352" s="64" t="s">
        <v>28</v>
      </c>
      <c r="I352" s="63" t="s">
        <v>22</v>
      </c>
      <c r="J352" s="117" t="s">
        <v>23</v>
      </c>
      <c r="K352" s="63" t="s">
        <v>1382</v>
      </c>
      <c r="L352" s="63" t="s">
        <v>1383</v>
      </c>
      <c r="M352" s="63" t="s">
        <v>1384</v>
      </c>
      <c r="N352" s="64" t="s">
        <v>24</v>
      </c>
      <c r="O352" s="64" t="s">
        <v>1387</v>
      </c>
      <c r="P352" s="63" t="s">
        <v>1388</v>
      </c>
      <c r="Q352" s="62" t="s">
        <v>645</v>
      </c>
      <c r="R352" s="118">
        <v>6588</v>
      </c>
      <c r="S352" s="146"/>
    </row>
    <row r="353" spans="1:19" ht="45.75" customHeight="1" x14ac:dyDescent="0.2">
      <c r="A353" s="14">
        <v>3</v>
      </c>
      <c r="B353" s="62">
        <v>3.1</v>
      </c>
      <c r="C353" s="15" t="s">
        <v>519</v>
      </c>
      <c r="D353" s="116" t="s">
        <v>156</v>
      </c>
      <c r="E353" s="119" t="s">
        <v>165</v>
      </c>
      <c r="F353" s="120" t="s">
        <v>334</v>
      </c>
      <c r="G353" s="121" t="s">
        <v>20</v>
      </c>
      <c r="H353" s="64" t="s">
        <v>21</v>
      </c>
      <c r="I353" s="63" t="s">
        <v>22</v>
      </c>
      <c r="J353" s="117" t="s">
        <v>23</v>
      </c>
      <c r="K353" s="63" t="s">
        <v>1389</v>
      </c>
      <c r="L353" s="63" t="s">
        <v>1390</v>
      </c>
      <c r="M353" s="63" t="s">
        <v>1391</v>
      </c>
      <c r="N353" s="64" t="s">
        <v>24</v>
      </c>
      <c r="O353" s="64" t="s">
        <v>561</v>
      </c>
      <c r="P353" s="63" t="s">
        <v>1392</v>
      </c>
      <c r="Q353" s="62" t="s">
        <v>134</v>
      </c>
      <c r="R353" s="57">
        <v>2752324731.0700002</v>
      </c>
      <c r="S353" s="139">
        <f>R353/R354</f>
        <v>1.0440483166164736</v>
      </c>
    </row>
    <row r="354" spans="1:19" ht="48" customHeight="1" x14ac:dyDescent="0.2">
      <c r="A354" s="14">
        <v>3</v>
      </c>
      <c r="B354" s="14">
        <v>3.1</v>
      </c>
      <c r="C354" s="15" t="s">
        <v>519</v>
      </c>
      <c r="D354" s="14" t="s">
        <v>156</v>
      </c>
      <c r="E354" s="122" t="s">
        <v>165</v>
      </c>
      <c r="F354" s="18" t="s">
        <v>334</v>
      </c>
      <c r="G354" s="123" t="s">
        <v>20</v>
      </c>
      <c r="H354" s="19" t="s">
        <v>21</v>
      </c>
      <c r="I354" s="18" t="s">
        <v>22</v>
      </c>
      <c r="J354" s="19" t="s">
        <v>23</v>
      </c>
      <c r="K354" s="18" t="s">
        <v>1389</v>
      </c>
      <c r="L354" s="18" t="s">
        <v>1390</v>
      </c>
      <c r="M354" s="18" t="s">
        <v>1391</v>
      </c>
      <c r="N354" s="19" t="s">
        <v>24</v>
      </c>
      <c r="O354" s="19" t="s">
        <v>1393</v>
      </c>
      <c r="P354" s="18" t="s">
        <v>1394</v>
      </c>
      <c r="Q354" s="14" t="s">
        <v>134</v>
      </c>
      <c r="R354" s="57">
        <v>2636204366.4699998</v>
      </c>
      <c r="S354" s="140"/>
    </row>
    <row r="355" spans="1:19" ht="12.75" x14ac:dyDescent="0.2">
      <c r="A355" s="1"/>
      <c r="B355" s="1"/>
      <c r="C355" s="1"/>
      <c r="D355" s="1"/>
      <c r="E355" s="1"/>
      <c r="F355" s="11"/>
      <c r="G355" s="124"/>
      <c r="H355" s="1"/>
      <c r="I355" s="11"/>
      <c r="J355" s="1"/>
      <c r="K355" s="11"/>
      <c r="L355" s="1"/>
      <c r="M355" s="1"/>
      <c r="N355" s="1"/>
      <c r="O355" s="1"/>
      <c r="P355" s="125"/>
      <c r="Q355" s="1"/>
    </row>
    <row r="356" spans="1:19" ht="12.75" x14ac:dyDescent="0.2">
      <c r="A356" s="1"/>
      <c r="B356" s="1"/>
      <c r="C356" s="1"/>
      <c r="D356" s="1"/>
      <c r="E356" s="1"/>
      <c r="F356" s="11"/>
      <c r="G356" s="124"/>
      <c r="H356" s="1"/>
      <c r="I356" s="11"/>
      <c r="J356" s="1"/>
      <c r="K356" s="11"/>
      <c r="L356" s="1"/>
      <c r="M356" s="1"/>
      <c r="N356" s="1"/>
      <c r="O356" s="1"/>
      <c r="P356" s="125"/>
      <c r="Q356" s="1"/>
    </row>
    <row r="357" spans="1:19" ht="12.75" x14ac:dyDescent="0.2">
      <c r="A357" s="1"/>
      <c r="B357" s="1"/>
      <c r="C357" s="1"/>
      <c r="D357" s="1"/>
      <c r="E357" s="1"/>
      <c r="F357" s="11"/>
      <c r="G357" s="124"/>
      <c r="H357" s="1"/>
      <c r="I357" s="11"/>
      <c r="J357" s="1"/>
      <c r="K357" s="11"/>
      <c r="L357" s="1"/>
      <c r="M357" s="1"/>
      <c r="N357" s="1"/>
      <c r="O357" s="1"/>
      <c r="P357" s="125"/>
      <c r="Q357" s="1"/>
    </row>
    <row r="358" spans="1:19" ht="12.75" x14ac:dyDescent="0.2">
      <c r="A358" s="1"/>
      <c r="B358" s="1"/>
      <c r="C358" s="1"/>
      <c r="D358" s="1"/>
      <c r="E358" s="1"/>
      <c r="F358" s="11"/>
      <c r="G358" s="124"/>
      <c r="H358" s="1"/>
      <c r="I358" s="11"/>
      <c r="J358" s="1"/>
      <c r="K358" s="11"/>
      <c r="L358" s="1"/>
      <c r="M358" s="1"/>
      <c r="N358" s="1"/>
      <c r="O358" s="1"/>
      <c r="P358" s="125"/>
      <c r="Q358" s="1"/>
    </row>
    <row r="359" spans="1:19" ht="12.75" x14ac:dyDescent="0.2">
      <c r="A359" s="1"/>
      <c r="B359" s="1"/>
      <c r="C359" s="1"/>
      <c r="D359" s="1"/>
      <c r="E359" s="1"/>
      <c r="F359" s="11"/>
      <c r="G359" s="124"/>
      <c r="H359" s="1"/>
      <c r="I359" s="11"/>
      <c r="J359" s="1"/>
      <c r="K359" s="11"/>
      <c r="L359" s="1"/>
      <c r="M359" s="1"/>
      <c r="N359" s="1"/>
      <c r="O359" s="1"/>
      <c r="P359" s="125"/>
      <c r="Q359" s="1"/>
    </row>
    <row r="360" spans="1:19" ht="12.75" x14ac:dyDescent="0.2">
      <c r="A360" s="1"/>
      <c r="B360" s="1"/>
      <c r="C360" s="1"/>
      <c r="D360" s="1"/>
      <c r="E360" s="1"/>
      <c r="F360" s="11"/>
      <c r="G360" s="124"/>
      <c r="H360" s="1"/>
      <c r="I360" s="11"/>
      <c r="J360" s="1"/>
      <c r="K360" s="11"/>
      <c r="L360" s="1"/>
      <c r="M360" s="1"/>
      <c r="N360" s="1"/>
      <c r="O360" s="1"/>
      <c r="P360" s="125"/>
      <c r="Q360" s="1"/>
    </row>
    <row r="361" spans="1:19" ht="12.75" x14ac:dyDescent="0.2">
      <c r="A361" s="1"/>
      <c r="B361" s="1"/>
      <c r="C361" s="1"/>
      <c r="D361" s="1"/>
      <c r="E361" s="1"/>
      <c r="F361" s="11"/>
      <c r="G361" s="124"/>
      <c r="H361" s="1"/>
      <c r="I361" s="11"/>
      <c r="J361" s="1"/>
      <c r="K361" s="11"/>
      <c r="L361" s="1"/>
      <c r="M361" s="1"/>
      <c r="N361" s="1"/>
      <c r="O361" s="1"/>
      <c r="P361" s="125"/>
      <c r="Q361" s="1"/>
    </row>
    <row r="362" spans="1:19" ht="12.75" x14ac:dyDescent="0.2">
      <c r="A362" s="1"/>
      <c r="B362" s="1"/>
      <c r="C362" s="1"/>
      <c r="D362" s="1"/>
      <c r="E362" s="1"/>
      <c r="F362" s="11"/>
      <c r="G362" s="124"/>
      <c r="H362" s="1"/>
      <c r="I362" s="11"/>
      <c r="J362" s="1"/>
      <c r="K362" s="11"/>
      <c r="L362" s="1"/>
      <c r="M362" s="1"/>
      <c r="N362" s="1"/>
      <c r="O362" s="1"/>
      <c r="P362" s="125"/>
      <c r="Q362" s="1"/>
    </row>
    <row r="363" spans="1:19" ht="12.75" x14ac:dyDescent="0.2">
      <c r="A363" s="1"/>
      <c r="B363" s="1"/>
      <c r="C363" s="1"/>
      <c r="D363" s="1"/>
      <c r="E363" s="1"/>
      <c r="F363" s="11"/>
      <c r="G363" s="124"/>
      <c r="H363" s="1"/>
      <c r="I363" s="11"/>
      <c r="J363" s="1"/>
      <c r="K363" s="11"/>
      <c r="L363" s="1"/>
      <c r="M363" s="1"/>
      <c r="N363" s="1"/>
      <c r="O363" s="1"/>
      <c r="P363" s="125"/>
      <c r="Q363" s="1"/>
    </row>
    <row r="364" spans="1:19" ht="12.75" x14ac:dyDescent="0.2">
      <c r="A364" s="1"/>
      <c r="B364" s="1"/>
      <c r="C364" s="1"/>
      <c r="D364" s="1"/>
      <c r="E364" s="1"/>
      <c r="F364" s="11"/>
      <c r="G364" s="124"/>
      <c r="H364" s="1"/>
      <c r="I364" s="11"/>
      <c r="J364" s="1"/>
      <c r="K364" s="11"/>
      <c r="L364" s="1"/>
      <c r="M364" s="1"/>
      <c r="N364" s="1"/>
      <c r="O364" s="1"/>
      <c r="P364" s="125"/>
      <c r="Q364" s="1"/>
    </row>
    <row r="365" spans="1:19" ht="12.75" x14ac:dyDescent="0.2">
      <c r="A365" s="1"/>
      <c r="B365" s="1"/>
      <c r="C365" s="1"/>
      <c r="D365" s="1"/>
      <c r="E365" s="1"/>
      <c r="F365" s="11"/>
      <c r="G365" s="124"/>
      <c r="H365" s="1"/>
      <c r="I365" s="11"/>
      <c r="J365" s="1"/>
      <c r="K365" s="11"/>
      <c r="L365" s="1"/>
      <c r="M365" s="1"/>
      <c r="N365" s="1"/>
      <c r="O365" s="1"/>
      <c r="P365" s="125"/>
      <c r="Q365" s="1"/>
    </row>
    <row r="366" spans="1:19" ht="12.75" x14ac:dyDescent="0.2">
      <c r="A366" s="1"/>
      <c r="B366" s="1"/>
      <c r="C366" s="1"/>
      <c r="D366" s="1"/>
      <c r="E366" s="1"/>
      <c r="F366" s="11"/>
      <c r="G366" s="124"/>
      <c r="H366" s="1"/>
      <c r="I366" s="11"/>
      <c r="J366" s="1"/>
      <c r="K366" s="11"/>
      <c r="L366" s="1"/>
      <c r="M366" s="1"/>
      <c r="N366" s="1"/>
      <c r="O366" s="1"/>
      <c r="P366" s="125"/>
      <c r="Q366" s="1"/>
    </row>
    <row r="367" spans="1:19" ht="12.75" x14ac:dyDescent="0.2">
      <c r="A367" s="1"/>
      <c r="B367" s="1"/>
      <c r="C367" s="1"/>
      <c r="D367" s="1"/>
      <c r="E367" s="1"/>
      <c r="F367" s="11"/>
      <c r="G367" s="124"/>
      <c r="H367" s="1"/>
      <c r="I367" s="11"/>
      <c r="J367" s="1"/>
      <c r="K367" s="11"/>
      <c r="L367" s="1"/>
      <c r="M367" s="1"/>
      <c r="N367" s="1"/>
      <c r="O367" s="1"/>
      <c r="P367" s="125"/>
      <c r="Q367" s="1"/>
    </row>
    <row r="368" spans="1:19" ht="12.75" x14ac:dyDescent="0.2">
      <c r="A368" s="1"/>
      <c r="B368" s="1"/>
      <c r="C368" s="1"/>
      <c r="D368" s="1"/>
      <c r="E368" s="1"/>
      <c r="F368" s="11"/>
      <c r="G368" s="124"/>
      <c r="H368" s="1"/>
      <c r="I368" s="11"/>
      <c r="J368" s="1"/>
      <c r="K368" s="11"/>
      <c r="L368" s="1"/>
      <c r="M368" s="1"/>
      <c r="N368" s="1"/>
      <c r="O368" s="1"/>
      <c r="P368" s="125"/>
      <c r="Q368" s="1"/>
    </row>
    <row r="369" spans="1:17" ht="12.75" x14ac:dyDescent="0.2">
      <c r="A369" s="1"/>
      <c r="B369" s="1"/>
      <c r="C369" s="1"/>
      <c r="D369" s="1"/>
      <c r="E369" s="1"/>
      <c r="F369" s="11"/>
      <c r="G369" s="124"/>
      <c r="H369" s="1"/>
      <c r="I369" s="11"/>
      <c r="J369" s="1"/>
      <c r="K369" s="11"/>
      <c r="L369" s="1"/>
      <c r="M369" s="1"/>
      <c r="N369" s="1"/>
      <c r="O369" s="1"/>
      <c r="P369" s="125"/>
      <c r="Q369" s="1"/>
    </row>
    <row r="370" spans="1:17" ht="12.75" x14ac:dyDescent="0.2">
      <c r="A370" s="1"/>
      <c r="B370" s="1"/>
      <c r="C370" s="1"/>
      <c r="D370" s="1"/>
      <c r="E370" s="1"/>
      <c r="F370" s="11"/>
      <c r="G370" s="124"/>
      <c r="H370" s="1"/>
      <c r="I370" s="11"/>
      <c r="J370" s="1"/>
      <c r="K370" s="11"/>
      <c r="L370" s="1"/>
      <c r="M370" s="1"/>
      <c r="N370" s="1"/>
      <c r="O370" s="1"/>
      <c r="P370" s="125"/>
      <c r="Q370" s="1"/>
    </row>
    <row r="371" spans="1:17" ht="12.75" x14ac:dyDescent="0.2">
      <c r="A371" s="1"/>
      <c r="B371" s="1"/>
      <c r="C371" s="1"/>
      <c r="D371" s="1"/>
      <c r="E371" s="1"/>
      <c r="F371" s="11"/>
      <c r="G371" s="124"/>
      <c r="H371" s="1"/>
      <c r="I371" s="11"/>
      <c r="J371" s="1"/>
      <c r="K371" s="11"/>
      <c r="L371" s="1"/>
      <c r="M371" s="1"/>
      <c r="N371" s="1"/>
      <c r="O371" s="1"/>
      <c r="P371" s="125"/>
      <c r="Q371" s="1"/>
    </row>
    <row r="372" spans="1:17" ht="12.75" x14ac:dyDescent="0.2">
      <c r="A372" s="1"/>
      <c r="B372" s="1"/>
      <c r="C372" s="1"/>
      <c r="D372" s="1"/>
      <c r="E372" s="1"/>
      <c r="F372" s="11"/>
      <c r="G372" s="124"/>
      <c r="H372" s="1"/>
      <c r="I372" s="11"/>
      <c r="J372" s="1"/>
      <c r="K372" s="11"/>
      <c r="L372" s="1"/>
      <c r="M372" s="1"/>
      <c r="N372" s="1"/>
      <c r="O372" s="1"/>
      <c r="P372" s="125"/>
      <c r="Q372" s="1"/>
    </row>
    <row r="373" spans="1:17" ht="12.75" x14ac:dyDescent="0.2">
      <c r="A373" s="1"/>
      <c r="B373" s="1"/>
      <c r="C373" s="1"/>
      <c r="D373" s="1"/>
      <c r="E373" s="1"/>
      <c r="F373" s="11"/>
      <c r="G373" s="124"/>
      <c r="H373" s="1"/>
      <c r="I373" s="11"/>
      <c r="J373" s="1"/>
      <c r="K373" s="11"/>
      <c r="L373" s="1"/>
      <c r="M373" s="1"/>
      <c r="N373" s="1"/>
      <c r="O373" s="1"/>
      <c r="P373" s="125"/>
      <c r="Q373" s="1"/>
    </row>
    <row r="374" spans="1:17" ht="12.75" x14ac:dyDescent="0.2">
      <c r="A374" s="1"/>
      <c r="B374" s="1"/>
      <c r="C374" s="1"/>
      <c r="D374" s="1"/>
      <c r="E374" s="1"/>
      <c r="F374" s="11"/>
      <c r="G374" s="124"/>
      <c r="H374" s="1"/>
      <c r="I374" s="11"/>
      <c r="J374" s="1"/>
      <c r="K374" s="11"/>
      <c r="L374" s="1"/>
      <c r="M374" s="1"/>
      <c r="N374" s="1"/>
      <c r="O374" s="1"/>
      <c r="P374" s="125"/>
      <c r="Q374" s="1"/>
    </row>
    <row r="375" spans="1:17" ht="12.75" x14ac:dyDescent="0.2">
      <c r="A375" s="1"/>
      <c r="B375" s="1"/>
      <c r="C375" s="1"/>
      <c r="D375" s="1"/>
      <c r="E375" s="1"/>
      <c r="F375" s="11"/>
      <c r="G375" s="124"/>
      <c r="H375" s="1"/>
      <c r="I375" s="11"/>
      <c r="J375" s="1"/>
      <c r="K375" s="11"/>
      <c r="L375" s="1"/>
      <c r="M375" s="1"/>
      <c r="N375" s="1"/>
      <c r="O375" s="1"/>
      <c r="P375" s="125"/>
      <c r="Q375" s="1"/>
    </row>
    <row r="376" spans="1:17" ht="12.75" x14ac:dyDescent="0.2">
      <c r="A376" s="1"/>
      <c r="B376" s="1"/>
      <c r="C376" s="1"/>
      <c r="D376" s="1"/>
      <c r="E376" s="1"/>
      <c r="F376" s="11"/>
      <c r="G376" s="124"/>
      <c r="H376" s="1"/>
      <c r="I376" s="11"/>
      <c r="J376" s="1"/>
      <c r="K376" s="11"/>
      <c r="L376" s="1"/>
      <c r="M376" s="1"/>
      <c r="N376" s="1"/>
      <c r="O376" s="1"/>
      <c r="P376" s="125"/>
      <c r="Q376" s="1"/>
    </row>
    <row r="377" spans="1:17" ht="12.75" x14ac:dyDescent="0.2">
      <c r="A377" s="1"/>
      <c r="B377" s="1"/>
      <c r="C377" s="1"/>
      <c r="D377" s="1"/>
      <c r="E377" s="1"/>
      <c r="F377" s="11"/>
      <c r="G377" s="124"/>
      <c r="H377" s="1"/>
      <c r="I377" s="11"/>
      <c r="J377" s="1"/>
      <c r="K377" s="11"/>
      <c r="L377" s="1"/>
      <c r="M377" s="1"/>
      <c r="N377" s="1"/>
      <c r="O377" s="1"/>
      <c r="P377" s="125"/>
      <c r="Q377" s="1"/>
    </row>
    <row r="378" spans="1:17" ht="12.75" x14ac:dyDescent="0.2">
      <c r="A378" s="1"/>
      <c r="B378" s="1"/>
      <c r="C378" s="1"/>
      <c r="D378" s="1"/>
      <c r="E378" s="1"/>
      <c r="F378" s="11"/>
      <c r="G378" s="124"/>
      <c r="H378" s="1"/>
      <c r="I378" s="11"/>
      <c r="J378" s="1"/>
      <c r="K378" s="11"/>
      <c r="L378" s="1"/>
      <c r="M378" s="1"/>
      <c r="N378" s="1"/>
      <c r="O378" s="1"/>
      <c r="P378" s="125"/>
      <c r="Q378" s="1"/>
    </row>
    <row r="379" spans="1:17" ht="12.75" x14ac:dyDescent="0.2">
      <c r="A379" s="1"/>
      <c r="B379" s="1"/>
      <c r="C379" s="1"/>
      <c r="D379" s="1"/>
      <c r="E379" s="1"/>
      <c r="F379" s="11"/>
      <c r="G379" s="124"/>
      <c r="H379" s="1"/>
      <c r="I379" s="11"/>
      <c r="J379" s="1"/>
      <c r="K379" s="11"/>
      <c r="L379" s="1"/>
      <c r="M379" s="1"/>
      <c r="N379" s="1"/>
      <c r="O379" s="1"/>
      <c r="P379" s="125"/>
      <c r="Q379" s="1"/>
    </row>
    <row r="380" spans="1:17" ht="12.75" x14ac:dyDescent="0.2">
      <c r="A380" s="1"/>
      <c r="B380" s="1"/>
      <c r="C380" s="1"/>
      <c r="D380" s="1"/>
      <c r="E380" s="1"/>
      <c r="F380" s="11"/>
      <c r="G380" s="124"/>
      <c r="H380" s="1"/>
      <c r="I380" s="11"/>
      <c r="J380" s="1"/>
      <c r="K380" s="11"/>
      <c r="L380" s="1"/>
      <c r="M380" s="1"/>
      <c r="N380" s="1"/>
      <c r="O380" s="1"/>
      <c r="P380" s="125"/>
      <c r="Q380" s="1"/>
    </row>
    <row r="381" spans="1:17" ht="12.75" x14ac:dyDescent="0.2">
      <c r="A381" s="1"/>
      <c r="B381" s="1"/>
      <c r="C381" s="1"/>
      <c r="D381" s="1"/>
      <c r="E381" s="1"/>
      <c r="F381" s="11"/>
      <c r="G381" s="124"/>
      <c r="H381" s="1"/>
      <c r="I381" s="11"/>
      <c r="J381" s="1"/>
      <c r="K381" s="11"/>
      <c r="L381" s="1"/>
      <c r="M381" s="1"/>
      <c r="N381" s="1"/>
      <c r="O381" s="1"/>
      <c r="P381" s="125"/>
      <c r="Q381" s="1"/>
    </row>
    <row r="382" spans="1:17" ht="12.75" x14ac:dyDescent="0.2">
      <c r="A382" s="1"/>
      <c r="B382" s="1"/>
      <c r="C382" s="1"/>
      <c r="D382" s="1"/>
      <c r="E382" s="1"/>
      <c r="F382" s="11"/>
      <c r="G382" s="124"/>
      <c r="H382" s="1"/>
      <c r="I382" s="11"/>
      <c r="J382" s="1"/>
      <c r="K382" s="11"/>
      <c r="L382" s="1"/>
      <c r="M382" s="1"/>
      <c r="N382" s="1"/>
      <c r="O382" s="1"/>
      <c r="P382" s="125"/>
      <c r="Q382" s="1"/>
    </row>
    <row r="383" spans="1:17" ht="12.75" x14ac:dyDescent="0.2">
      <c r="A383" s="1"/>
      <c r="B383" s="1"/>
      <c r="C383" s="1"/>
      <c r="D383" s="1"/>
      <c r="E383" s="1"/>
      <c r="F383" s="11"/>
      <c r="G383" s="124"/>
      <c r="H383" s="1"/>
      <c r="I383" s="11"/>
      <c r="J383" s="1"/>
      <c r="K383" s="11"/>
      <c r="L383" s="1"/>
      <c r="M383" s="1"/>
      <c r="N383" s="1"/>
      <c r="O383" s="1"/>
      <c r="P383" s="125"/>
      <c r="Q383" s="1"/>
    </row>
    <row r="384" spans="1:17" ht="12.75" x14ac:dyDescent="0.2">
      <c r="A384" s="1"/>
      <c r="B384" s="1"/>
      <c r="C384" s="1"/>
      <c r="D384" s="1"/>
      <c r="E384" s="1"/>
      <c r="F384" s="11"/>
      <c r="G384" s="124"/>
      <c r="H384" s="1"/>
      <c r="I384" s="11"/>
      <c r="J384" s="1"/>
      <c r="K384" s="11"/>
      <c r="L384" s="1"/>
      <c r="M384" s="1"/>
      <c r="N384" s="1"/>
      <c r="O384" s="1"/>
      <c r="P384" s="125"/>
      <c r="Q384" s="1"/>
    </row>
    <row r="385" spans="1:17" ht="12.75" x14ac:dyDescent="0.2">
      <c r="A385" s="1"/>
      <c r="B385" s="1"/>
      <c r="C385" s="1"/>
      <c r="D385" s="1"/>
      <c r="E385" s="1"/>
      <c r="F385" s="11"/>
      <c r="G385" s="124"/>
      <c r="H385" s="1"/>
      <c r="I385" s="11"/>
      <c r="J385" s="1"/>
      <c r="K385" s="11"/>
      <c r="L385" s="1"/>
      <c r="M385" s="1"/>
      <c r="N385" s="1"/>
      <c r="O385" s="1"/>
      <c r="P385" s="125"/>
      <c r="Q385" s="1"/>
    </row>
    <row r="386" spans="1:17" ht="12.75" x14ac:dyDescent="0.2">
      <c r="A386" s="1"/>
      <c r="B386" s="1"/>
      <c r="C386" s="1"/>
      <c r="D386" s="1"/>
      <c r="E386" s="1"/>
      <c r="F386" s="11"/>
      <c r="G386" s="124"/>
      <c r="H386" s="1"/>
      <c r="I386" s="11"/>
      <c r="J386" s="1"/>
      <c r="K386" s="11"/>
      <c r="L386" s="1"/>
      <c r="M386" s="1"/>
      <c r="N386" s="1"/>
      <c r="O386" s="1"/>
      <c r="P386" s="125"/>
      <c r="Q386" s="1"/>
    </row>
    <row r="387" spans="1:17" ht="12.75" x14ac:dyDescent="0.2">
      <c r="A387" s="1"/>
      <c r="B387" s="1"/>
      <c r="C387" s="1"/>
      <c r="D387" s="1"/>
      <c r="E387" s="1"/>
      <c r="F387" s="11"/>
      <c r="G387" s="124"/>
      <c r="H387" s="1"/>
      <c r="I387" s="11"/>
      <c r="J387" s="1"/>
      <c r="K387" s="11"/>
      <c r="L387" s="1"/>
      <c r="M387" s="1"/>
      <c r="N387" s="1"/>
      <c r="O387" s="1"/>
      <c r="P387" s="125"/>
      <c r="Q387" s="1"/>
    </row>
    <row r="388" spans="1:17" ht="12.75" x14ac:dyDescent="0.2">
      <c r="A388" s="1"/>
      <c r="B388" s="1"/>
      <c r="C388" s="1"/>
      <c r="D388" s="1"/>
      <c r="E388" s="1"/>
      <c r="F388" s="11"/>
      <c r="G388" s="124"/>
      <c r="H388" s="1"/>
      <c r="I388" s="11"/>
      <c r="J388" s="1"/>
      <c r="K388" s="11"/>
      <c r="L388" s="1"/>
      <c r="M388" s="1"/>
      <c r="N388" s="1"/>
      <c r="O388" s="1"/>
      <c r="P388" s="125"/>
    </row>
    <row r="389" spans="1:17" ht="12.75" x14ac:dyDescent="0.2">
      <c r="A389" s="1"/>
      <c r="B389" s="1"/>
      <c r="C389" s="1"/>
      <c r="D389" s="1"/>
      <c r="E389" s="1"/>
      <c r="F389" s="11"/>
      <c r="G389" s="124"/>
      <c r="H389" s="1"/>
      <c r="I389" s="11"/>
      <c r="J389" s="1"/>
      <c r="K389" s="11"/>
      <c r="L389" s="1"/>
      <c r="M389" s="1"/>
      <c r="N389" s="1"/>
      <c r="O389" s="1"/>
      <c r="P389" s="125"/>
    </row>
    <row r="390" spans="1:17" ht="12.75" x14ac:dyDescent="0.2">
      <c r="A390" s="1"/>
      <c r="B390" s="1"/>
      <c r="C390" s="1"/>
      <c r="D390" s="1"/>
      <c r="E390" s="1"/>
      <c r="F390" s="11"/>
      <c r="G390" s="124"/>
      <c r="H390" s="1"/>
      <c r="I390" s="11"/>
      <c r="J390" s="1"/>
      <c r="K390" s="11"/>
      <c r="L390" s="1"/>
      <c r="M390" s="1"/>
      <c r="N390" s="1"/>
      <c r="O390" s="1"/>
      <c r="P390" s="125"/>
    </row>
    <row r="391" spans="1:17" ht="12.75" x14ac:dyDescent="0.2">
      <c r="A391" s="1"/>
      <c r="B391" s="1"/>
      <c r="C391" s="1"/>
      <c r="D391" s="1"/>
      <c r="E391" s="1"/>
      <c r="F391" s="11"/>
      <c r="G391" s="124"/>
      <c r="H391" s="1"/>
      <c r="I391" s="11"/>
      <c r="J391" s="1"/>
      <c r="K391" s="11"/>
      <c r="L391" s="1"/>
      <c r="M391" s="1"/>
      <c r="N391" s="1"/>
      <c r="O391" s="1"/>
      <c r="P391" s="125"/>
    </row>
    <row r="392" spans="1:17" ht="12.75" x14ac:dyDescent="0.2">
      <c r="A392" s="1"/>
      <c r="B392" s="1"/>
      <c r="C392" s="1"/>
      <c r="D392" s="1"/>
      <c r="E392" s="1"/>
      <c r="F392" s="11"/>
      <c r="G392" s="124"/>
      <c r="H392" s="1"/>
      <c r="I392" s="11"/>
      <c r="J392" s="1"/>
      <c r="K392" s="11"/>
      <c r="L392" s="1"/>
      <c r="M392" s="1"/>
      <c r="N392" s="1"/>
      <c r="O392" s="1"/>
      <c r="P392" s="125"/>
    </row>
    <row r="393" spans="1:17" ht="12.75" x14ac:dyDescent="0.2">
      <c r="A393" s="1"/>
      <c r="B393" s="1"/>
      <c r="C393" s="1"/>
      <c r="D393" s="1"/>
      <c r="E393" s="1"/>
      <c r="F393" s="11"/>
      <c r="G393" s="124"/>
      <c r="H393" s="1"/>
      <c r="I393" s="11"/>
      <c r="J393" s="1"/>
      <c r="K393" s="11"/>
      <c r="L393" s="1"/>
      <c r="M393" s="1"/>
      <c r="N393" s="1"/>
      <c r="O393" s="1"/>
      <c r="P393" s="125"/>
    </row>
  </sheetData>
  <autoFilter ref="A8:S354">
    <filterColumn colId="17" showButton="0"/>
  </autoFilter>
  <mergeCells count="180">
    <mergeCell ref="A3:S3"/>
    <mergeCell ref="A8:A10"/>
    <mergeCell ref="B8:B10"/>
    <mergeCell ref="C8:C10"/>
    <mergeCell ref="D8:D10"/>
    <mergeCell ref="E8:E10"/>
    <mergeCell ref="F8:F10"/>
    <mergeCell ref="G8:G10"/>
    <mergeCell ref="H8:H10"/>
    <mergeCell ref="I8:I10"/>
    <mergeCell ref="Q8:Q10"/>
    <mergeCell ref="R8:S10"/>
    <mergeCell ref="S11:S12"/>
    <mergeCell ref="S13:S14"/>
    <mergeCell ref="J8:J10"/>
    <mergeCell ref="K8:K10"/>
    <mergeCell ref="L8:L10"/>
    <mergeCell ref="M8:M10"/>
    <mergeCell ref="N8:N10"/>
    <mergeCell ref="O8:P10"/>
    <mergeCell ref="S29:S30"/>
    <mergeCell ref="S31:S32"/>
    <mergeCell ref="S33:S34"/>
    <mergeCell ref="S35:S36"/>
    <mergeCell ref="S37:S38"/>
    <mergeCell ref="S39:S40"/>
    <mergeCell ref="S15:S16"/>
    <mergeCell ref="S17:S18"/>
    <mergeCell ref="S19:S20"/>
    <mergeCell ref="S21:S22"/>
    <mergeCell ref="S23:S24"/>
    <mergeCell ref="S25:S28"/>
    <mergeCell ref="S54:S55"/>
    <mergeCell ref="S56:S57"/>
    <mergeCell ref="S58:S59"/>
    <mergeCell ref="S60:S61"/>
    <mergeCell ref="S62:S63"/>
    <mergeCell ref="S64:S65"/>
    <mergeCell ref="S41:S42"/>
    <mergeCell ref="S43:S44"/>
    <mergeCell ref="S45:S46"/>
    <mergeCell ref="S47:S48"/>
    <mergeCell ref="S49:S51"/>
    <mergeCell ref="S52:S53"/>
    <mergeCell ref="S79:S80"/>
    <mergeCell ref="S81:S82"/>
    <mergeCell ref="S83:S84"/>
    <mergeCell ref="S85:S86"/>
    <mergeCell ref="S87:S88"/>
    <mergeCell ref="S89:S90"/>
    <mergeCell ref="S66:S67"/>
    <mergeCell ref="S68:S69"/>
    <mergeCell ref="S70:S71"/>
    <mergeCell ref="S72:S74"/>
    <mergeCell ref="S75:S76"/>
    <mergeCell ref="S77:S78"/>
    <mergeCell ref="S104:S105"/>
    <mergeCell ref="S106:S107"/>
    <mergeCell ref="S108:S109"/>
    <mergeCell ref="S110:S111"/>
    <mergeCell ref="S112:S113"/>
    <mergeCell ref="S114:S115"/>
    <mergeCell ref="S91:S93"/>
    <mergeCell ref="S94:S95"/>
    <mergeCell ref="S96:S97"/>
    <mergeCell ref="S98:S99"/>
    <mergeCell ref="S100:S101"/>
    <mergeCell ref="S102:S103"/>
    <mergeCell ref="S128:S129"/>
    <mergeCell ref="S130:S131"/>
    <mergeCell ref="S132:S133"/>
    <mergeCell ref="S134:S135"/>
    <mergeCell ref="S136:S137"/>
    <mergeCell ref="S138:S139"/>
    <mergeCell ref="S116:S117"/>
    <mergeCell ref="S118:S119"/>
    <mergeCell ref="S120:S121"/>
    <mergeCell ref="S122:S123"/>
    <mergeCell ref="S124:S125"/>
    <mergeCell ref="S126:S127"/>
    <mergeCell ref="S154:S155"/>
    <mergeCell ref="S156:S157"/>
    <mergeCell ref="S158:S159"/>
    <mergeCell ref="S160:S161"/>
    <mergeCell ref="S162:S163"/>
    <mergeCell ref="S164:S165"/>
    <mergeCell ref="S140:S141"/>
    <mergeCell ref="S142:S145"/>
    <mergeCell ref="S146:S148"/>
    <mergeCell ref="S149:S151"/>
    <mergeCell ref="S152:S153"/>
    <mergeCell ref="S176:S177"/>
    <mergeCell ref="S178:S187"/>
    <mergeCell ref="S188:S189"/>
    <mergeCell ref="S190:S193"/>
    <mergeCell ref="S194:S195"/>
    <mergeCell ref="S196:S197"/>
    <mergeCell ref="S166:S167"/>
    <mergeCell ref="S168:S169"/>
    <mergeCell ref="S170:S171"/>
    <mergeCell ref="S172:S173"/>
    <mergeCell ref="S174:S175"/>
    <mergeCell ref="S208:S209"/>
    <mergeCell ref="S210:S211"/>
    <mergeCell ref="S212:S213"/>
    <mergeCell ref="S214:S216"/>
    <mergeCell ref="S217:S218"/>
    <mergeCell ref="S219:S220"/>
    <mergeCell ref="S198:S199"/>
    <mergeCell ref="S200:S201"/>
    <mergeCell ref="S202:S203"/>
    <mergeCell ref="S204:S205"/>
    <mergeCell ref="S206:S207"/>
    <mergeCell ref="S233:S234"/>
    <mergeCell ref="S235:S236"/>
    <mergeCell ref="S237:S238"/>
    <mergeCell ref="S239:S240"/>
    <mergeCell ref="S241:S242"/>
    <mergeCell ref="S243:S244"/>
    <mergeCell ref="S221:S222"/>
    <mergeCell ref="S223:S224"/>
    <mergeCell ref="S225:S226"/>
    <mergeCell ref="S227:S228"/>
    <mergeCell ref="S229:S230"/>
    <mergeCell ref="S231:S232"/>
    <mergeCell ref="S257:S258"/>
    <mergeCell ref="S259:S260"/>
    <mergeCell ref="S261:S262"/>
    <mergeCell ref="S263:S264"/>
    <mergeCell ref="S265:S266"/>
    <mergeCell ref="S267:S268"/>
    <mergeCell ref="S245:S246"/>
    <mergeCell ref="S247:S248"/>
    <mergeCell ref="S249:S250"/>
    <mergeCell ref="S251:S252"/>
    <mergeCell ref="S253:S254"/>
    <mergeCell ref="S255:S256"/>
    <mergeCell ref="S285:S286"/>
    <mergeCell ref="S287:S288"/>
    <mergeCell ref="S279:S280"/>
    <mergeCell ref="S281:S282"/>
    <mergeCell ref="S283:S284"/>
    <mergeCell ref="S275:S276"/>
    <mergeCell ref="S277:S278"/>
    <mergeCell ref="S269:S270"/>
    <mergeCell ref="S271:S272"/>
    <mergeCell ref="S273:S274"/>
    <mergeCell ref="S301:S302"/>
    <mergeCell ref="S303:S304"/>
    <mergeCell ref="S305:S306"/>
    <mergeCell ref="S307:S308"/>
    <mergeCell ref="S309:S310"/>
    <mergeCell ref="S311:S312"/>
    <mergeCell ref="S289:S290"/>
    <mergeCell ref="S291:S292"/>
    <mergeCell ref="S293:S294"/>
    <mergeCell ref="S295:S296"/>
    <mergeCell ref="S297:S298"/>
    <mergeCell ref="S299:S300"/>
    <mergeCell ref="S321:S322"/>
    <mergeCell ref="S323:S324"/>
    <mergeCell ref="S325:S326"/>
    <mergeCell ref="S327:S328"/>
    <mergeCell ref="S329:S330"/>
    <mergeCell ref="S331:S332"/>
    <mergeCell ref="S313:S314"/>
    <mergeCell ref="S315:S316"/>
    <mergeCell ref="S317:S318"/>
    <mergeCell ref="S319:S320"/>
    <mergeCell ref="S353:S354"/>
    <mergeCell ref="S343:S344"/>
    <mergeCell ref="S345:S346"/>
    <mergeCell ref="S347:S348"/>
    <mergeCell ref="S349:S350"/>
    <mergeCell ref="S351:S352"/>
    <mergeCell ref="S341:S342"/>
    <mergeCell ref="S333:S334"/>
    <mergeCell ref="S335:S336"/>
    <mergeCell ref="S337:S338"/>
    <mergeCell ref="S339:S340"/>
  </mergeCells>
  <printOptions horizontalCentered="1"/>
  <pageMargins left="0.23622047244094491" right="0.23622047244094491" top="0.74803149606299213" bottom="0.74803149606299213" header="0.31496062992125984" footer="0.31496062992125984"/>
  <pageSetup paperSize="141" scale="31" orientation="landscape" r:id="rId1"/>
  <rowBreaks count="19" manualBreakCount="19">
    <brk id="20" max="19" man="1"/>
    <brk id="36" max="19" man="1"/>
    <brk id="51" max="18" man="1"/>
    <brk id="59" max="19" man="1"/>
    <brk id="78" max="19" man="1"/>
    <brk id="99" max="19" man="1"/>
    <brk id="115" max="18" man="1"/>
    <brk id="121" max="19" man="1"/>
    <brk id="137" max="19" man="1"/>
    <brk id="145" max="19" man="1"/>
    <brk id="175" max="19" man="1"/>
    <brk id="189" max="19" man="1"/>
    <brk id="207" max="18" man="1"/>
    <brk id="220" max="19" man="1"/>
    <brk id="240" max="19" man="1"/>
    <brk id="258" max="19" man="1"/>
    <brk id="292" max="19" man="1"/>
    <brk id="318" max="18" man="1"/>
    <brk id="33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CONCENTRADO DE INDICADORES </vt:lpstr>
      <vt:lpstr>'CONCENTRADO DE INDICADORES '!Área_de_impresión</vt:lpstr>
      <vt:lpstr>'CONCENTRADO DE INDICADORES '!Títulos_a_imprimir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O_MonserratG</dc:creator>
  <cp:lastModifiedBy>O_MonserratG</cp:lastModifiedBy>
  <dcterms:created xsi:type="dcterms:W3CDTF">2023-06-09T17:29:50Z</dcterms:created>
  <dcterms:modified xsi:type="dcterms:W3CDTF">2023-06-13T16:25:04Z</dcterms:modified>
</cp:coreProperties>
</file>