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18915" windowHeight="12345"/>
  </bookViews>
  <sheets>
    <sheet name="LDF-6a" sheetId="1" r:id="rId1"/>
  </sheets>
  <definedNames>
    <definedName name="_xlnm._FilterDatabase" localSheetId="0" hidden="1">'LDF-6a'!$A$6:$I$975</definedName>
    <definedName name="_xlnm.Print_Area" localSheetId="0">'LDF-6a'!$A$1:$I$995</definedName>
    <definedName name="_xlnm.Print_Titles" localSheetId="0">'LDF-6a'!$1:$8</definedName>
  </definedNames>
  <calcPr calcId="144525"/>
</workbook>
</file>

<file path=xl/calcChain.xml><?xml version="1.0" encoding="utf-8"?>
<calcChain xmlns="http://schemas.openxmlformats.org/spreadsheetml/2006/main">
  <c r="H973" i="1" l="1"/>
  <c r="G973" i="1"/>
  <c r="G972" i="1" s="1"/>
  <c r="E973" i="1"/>
  <c r="E972" i="1" s="1"/>
  <c r="D973" i="1"/>
  <c r="D972" i="1" s="1"/>
  <c r="H972" i="1"/>
  <c r="H970" i="1"/>
  <c r="G970" i="1"/>
  <c r="G969" i="1" s="1"/>
  <c r="E970" i="1"/>
  <c r="E969" i="1" s="1"/>
  <c r="D970" i="1"/>
  <c r="D969" i="1" s="1"/>
  <c r="H969" i="1"/>
  <c r="H967" i="1"/>
  <c r="G967" i="1"/>
  <c r="G966" i="1" s="1"/>
  <c r="E967" i="1"/>
  <c r="E966" i="1" s="1"/>
  <c r="D967" i="1"/>
  <c r="D966" i="1" s="1"/>
  <c r="H966" i="1"/>
  <c r="H964" i="1"/>
  <c r="G964" i="1"/>
  <c r="G963" i="1" s="1"/>
  <c r="E964" i="1"/>
  <c r="E963" i="1" s="1"/>
  <c r="D964" i="1"/>
  <c r="D963" i="1" s="1"/>
  <c r="H963" i="1"/>
  <c r="H961" i="1"/>
  <c r="G961" i="1"/>
  <c r="G960" i="1" s="1"/>
  <c r="G959" i="1" s="1"/>
  <c r="E961" i="1"/>
  <c r="E960" i="1" s="1"/>
  <c r="E959" i="1" s="1"/>
  <c r="D961" i="1"/>
  <c r="D960" i="1" s="1"/>
  <c r="H960" i="1"/>
  <c r="H959" i="1" s="1"/>
  <c r="H957" i="1"/>
  <c r="G957" i="1"/>
  <c r="E957" i="1"/>
  <c r="D957" i="1"/>
  <c r="H955" i="1"/>
  <c r="H954" i="1" s="1"/>
  <c r="G955" i="1"/>
  <c r="E955" i="1"/>
  <c r="E954" i="1" s="1"/>
  <c r="D955" i="1"/>
  <c r="D954" i="1"/>
  <c r="H952" i="1"/>
  <c r="G952" i="1"/>
  <c r="E952" i="1"/>
  <c r="D952" i="1"/>
  <c r="H950" i="1"/>
  <c r="G950" i="1"/>
  <c r="E950" i="1"/>
  <c r="D950" i="1"/>
  <c r="H948" i="1"/>
  <c r="G948" i="1"/>
  <c r="E948" i="1"/>
  <c r="D948" i="1"/>
  <c r="H946" i="1"/>
  <c r="H945" i="1" s="1"/>
  <c r="G946" i="1"/>
  <c r="E946" i="1"/>
  <c r="D946" i="1"/>
  <c r="D945" i="1" s="1"/>
  <c r="H943" i="1"/>
  <c r="G943" i="1"/>
  <c r="E943" i="1"/>
  <c r="D943" i="1"/>
  <c r="H941" i="1"/>
  <c r="G941" i="1"/>
  <c r="E941" i="1"/>
  <c r="D941" i="1"/>
  <c r="H939" i="1"/>
  <c r="G939" i="1"/>
  <c r="E939" i="1"/>
  <c r="D939" i="1"/>
  <c r="H937" i="1"/>
  <c r="G937" i="1"/>
  <c r="E937" i="1"/>
  <c r="D937" i="1"/>
  <c r="H935" i="1"/>
  <c r="G935" i="1"/>
  <c r="E935" i="1"/>
  <c r="D935" i="1"/>
  <c r="H933" i="1"/>
  <c r="G933" i="1"/>
  <c r="E933" i="1"/>
  <c r="D933" i="1"/>
  <c r="H931" i="1"/>
  <c r="G931" i="1"/>
  <c r="E931" i="1"/>
  <c r="D931" i="1"/>
  <c r="H929" i="1"/>
  <c r="G929" i="1"/>
  <c r="E929" i="1"/>
  <c r="D929" i="1"/>
  <c r="H925" i="1"/>
  <c r="G925" i="1"/>
  <c r="E925" i="1"/>
  <c r="D925" i="1"/>
  <c r="H923" i="1"/>
  <c r="G923" i="1"/>
  <c r="G922" i="1" s="1"/>
  <c r="E923" i="1"/>
  <c r="D923" i="1"/>
  <c r="H922" i="1"/>
  <c r="D922" i="1"/>
  <c r="H919" i="1"/>
  <c r="G919" i="1"/>
  <c r="G918" i="1" s="1"/>
  <c r="E919" i="1"/>
  <c r="E918" i="1" s="1"/>
  <c r="D919" i="1"/>
  <c r="H918" i="1"/>
  <c r="D918" i="1"/>
  <c r="H916" i="1"/>
  <c r="G916" i="1"/>
  <c r="G915" i="1" s="1"/>
  <c r="E916" i="1"/>
  <c r="E915" i="1" s="1"/>
  <c r="D916" i="1"/>
  <c r="D915" i="1" s="1"/>
  <c r="H915" i="1"/>
  <c r="H913" i="1"/>
  <c r="G913" i="1"/>
  <c r="E913" i="1"/>
  <c r="D913" i="1"/>
  <c r="H911" i="1"/>
  <c r="G911" i="1"/>
  <c r="E911" i="1"/>
  <c r="D911" i="1"/>
  <c r="H909" i="1"/>
  <c r="G909" i="1"/>
  <c r="E909" i="1"/>
  <c r="D909" i="1"/>
  <c r="H907" i="1"/>
  <c r="G907" i="1"/>
  <c r="E907" i="1"/>
  <c r="D907" i="1"/>
  <c r="H905" i="1"/>
  <c r="G905" i="1"/>
  <c r="E905" i="1"/>
  <c r="D905" i="1"/>
  <c r="H903" i="1"/>
  <c r="G903" i="1"/>
  <c r="E903" i="1"/>
  <c r="D903" i="1"/>
  <c r="H901" i="1"/>
  <c r="G901" i="1"/>
  <c r="E901" i="1"/>
  <c r="D901" i="1"/>
  <c r="H899" i="1"/>
  <c r="G899" i="1"/>
  <c r="E899" i="1"/>
  <c r="D899" i="1"/>
  <c r="E898" i="1"/>
  <c r="H896" i="1"/>
  <c r="H895" i="1" s="1"/>
  <c r="G896" i="1"/>
  <c r="E896" i="1"/>
  <c r="E895" i="1" s="1"/>
  <c r="D896" i="1"/>
  <c r="D895" i="1" s="1"/>
  <c r="G895" i="1"/>
  <c r="H893" i="1"/>
  <c r="G893" i="1"/>
  <c r="E893" i="1"/>
  <c r="D893" i="1"/>
  <c r="H891" i="1"/>
  <c r="G891" i="1"/>
  <c r="E891" i="1"/>
  <c r="D891" i="1"/>
  <c r="H889" i="1"/>
  <c r="G889" i="1"/>
  <c r="E889" i="1"/>
  <c r="E888" i="1" s="1"/>
  <c r="D889" i="1"/>
  <c r="H886" i="1"/>
  <c r="G886" i="1"/>
  <c r="E886" i="1"/>
  <c r="D886" i="1"/>
  <c r="H884" i="1"/>
  <c r="G884" i="1"/>
  <c r="G883" i="1" s="1"/>
  <c r="E884" i="1"/>
  <c r="D884" i="1"/>
  <c r="D883" i="1"/>
  <c r="H881" i="1"/>
  <c r="G881" i="1"/>
  <c r="E881" i="1"/>
  <c r="D881" i="1"/>
  <c r="H879" i="1"/>
  <c r="G879" i="1"/>
  <c r="E879" i="1"/>
  <c r="D879" i="1"/>
  <c r="H877" i="1"/>
  <c r="G877" i="1"/>
  <c r="E877" i="1"/>
  <c r="D877" i="1"/>
  <c r="H875" i="1"/>
  <c r="G875" i="1"/>
  <c r="E875" i="1"/>
  <c r="E874" i="1" s="1"/>
  <c r="D875" i="1"/>
  <c r="H872" i="1"/>
  <c r="G872" i="1"/>
  <c r="E872" i="1"/>
  <c r="D872" i="1"/>
  <c r="H870" i="1"/>
  <c r="G870" i="1"/>
  <c r="E870" i="1"/>
  <c r="D870" i="1"/>
  <c r="H868" i="1"/>
  <c r="G868" i="1"/>
  <c r="E868" i="1"/>
  <c r="D868" i="1"/>
  <c r="H866" i="1"/>
  <c r="G866" i="1"/>
  <c r="G865" i="1" s="1"/>
  <c r="E866" i="1"/>
  <c r="D866" i="1"/>
  <c r="H865" i="1"/>
  <c r="H862" i="1"/>
  <c r="G862" i="1"/>
  <c r="E862" i="1"/>
  <c r="D862" i="1"/>
  <c r="H860" i="1"/>
  <c r="G860" i="1"/>
  <c r="E860" i="1"/>
  <c r="D860" i="1"/>
  <c r="H858" i="1"/>
  <c r="G858" i="1"/>
  <c r="E858" i="1"/>
  <c r="D858" i="1"/>
  <c r="H856" i="1"/>
  <c r="G856" i="1"/>
  <c r="E856" i="1"/>
  <c r="D856" i="1"/>
  <c r="H854" i="1"/>
  <c r="G854" i="1"/>
  <c r="E854" i="1"/>
  <c r="D854" i="1"/>
  <c r="G853" i="1"/>
  <c r="H851" i="1"/>
  <c r="H850" i="1" s="1"/>
  <c r="G851" i="1"/>
  <c r="E851" i="1"/>
  <c r="D851" i="1"/>
  <c r="D850" i="1" s="1"/>
  <c r="G850" i="1"/>
  <c r="E850" i="1"/>
  <c r="H848" i="1"/>
  <c r="G848" i="1"/>
  <c r="E848" i="1"/>
  <c r="D848" i="1"/>
  <c r="H846" i="1"/>
  <c r="G846" i="1"/>
  <c r="E846" i="1"/>
  <c r="D846" i="1"/>
  <c r="H844" i="1"/>
  <c r="G844" i="1"/>
  <c r="E844" i="1"/>
  <c r="D844" i="1"/>
  <c r="H842" i="1"/>
  <c r="G842" i="1"/>
  <c r="E842" i="1"/>
  <c r="D842" i="1"/>
  <c r="H840" i="1"/>
  <c r="G840" i="1"/>
  <c r="E840" i="1"/>
  <c r="D840" i="1"/>
  <c r="H834" i="1"/>
  <c r="G834" i="1"/>
  <c r="E834" i="1"/>
  <c r="D834" i="1"/>
  <c r="H831" i="1"/>
  <c r="G831" i="1"/>
  <c r="E831" i="1"/>
  <c r="D831" i="1"/>
  <c r="H829" i="1"/>
  <c r="G829" i="1"/>
  <c r="E829" i="1"/>
  <c r="D829" i="1"/>
  <c r="H827" i="1"/>
  <c r="G827" i="1"/>
  <c r="E827" i="1"/>
  <c r="D827" i="1"/>
  <c r="H825" i="1"/>
  <c r="G825" i="1"/>
  <c r="E825" i="1"/>
  <c r="D825" i="1"/>
  <c r="H823" i="1"/>
  <c r="G823" i="1"/>
  <c r="E823" i="1"/>
  <c r="D823" i="1"/>
  <c r="H821" i="1"/>
  <c r="G821" i="1"/>
  <c r="E821" i="1"/>
  <c r="D821" i="1"/>
  <c r="H816" i="1"/>
  <c r="H815" i="1" s="1"/>
  <c r="G816" i="1"/>
  <c r="E816" i="1"/>
  <c r="D816" i="1"/>
  <c r="D815" i="1" s="1"/>
  <c r="H813" i="1"/>
  <c r="H812" i="1" s="1"/>
  <c r="G813" i="1"/>
  <c r="G812" i="1" s="1"/>
  <c r="E813" i="1"/>
  <c r="E812" i="1" s="1"/>
  <c r="D813" i="1"/>
  <c r="D812" i="1" s="1"/>
  <c r="H810" i="1"/>
  <c r="G810" i="1"/>
  <c r="E810" i="1"/>
  <c r="D810" i="1"/>
  <c r="H808" i="1"/>
  <c r="G808" i="1"/>
  <c r="E808" i="1"/>
  <c r="E807" i="1" s="1"/>
  <c r="D808" i="1"/>
  <c r="H803" i="1"/>
  <c r="G803" i="1"/>
  <c r="E803" i="1"/>
  <c r="D803" i="1"/>
  <c r="H801" i="1"/>
  <c r="G801" i="1"/>
  <c r="E801" i="1"/>
  <c r="D801" i="1"/>
  <c r="H799" i="1"/>
  <c r="G799" i="1"/>
  <c r="E799" i="1"/>
  <c r="D799" i="1"/>
  <c r="H796" i="1"/>
  <c r="G796" i="1"/>
  <c r="E796" i="1"/>
  <c r="D796" i="1"/>
  <c r="H794" i="1"/>
  <c r="G794" i="1"/>
  <c r="E794" i="1"/>
  <c r="D794" i="1"/>
  <c r="H792" i="1"/>
  <c r="G792" i="1"/>
  <c r="E792" i="1"/>
  <c r="D792" i="1"/>
  <c r="H790" i="1"/>
  <c r="G790" i="1"/>
  <c r="E790" i="1"/>
  <c r="D790" i="1"/>
  <c r="H787" i="1"/>
  <c r="G787" i="1"/>
  <c r="E787" i="1"/>
  <c r="D787" i="1"/>
  <c r="H785" i="1"/>
  <c r="G785" i="1"/>
  <c r="E785" i="1"/>
  <c r="D785" i="1"/>
  <c r="H782" i="1"/>
  <c r="G782" i="1"/>
  <c r="E782" i="1"/>
  <c r="D782" i="1"/>
  <c r="H780" i="1"/>
  <c r="G780" i="1"/>
  <c r="E780" i="1"/>
  <c r="D780" i="1"/>
  <c r="H778" i="1"/>
  <c r="G778" i="1"/>
  <c r="E778" i="1"/>
  <c r="D778" i="1"/>
  <c r="H775" i="1"/>
  <c r="G775" i="1"/>
  <c r="E775" i="1"/>
  <c r="D775" i="1"/>
  <c r="H773" i="1"/>
  <c r="G773" i="1"/>
  <c r="E773" i="1"/>
  <c r="D773" i="1"/>
  <c r="H771" i="1"/>
  <c r="G771" i="1"/>
  <c r="E771" i="1"/>
  <c r="D771" i="1"/>
  <c r="H769" i="1"/>
  <c r="G769" i="1"/>
  <c r="E769" i="1"/>
  <c r="D769" i="1"/>
  <c r="H767" i="1"/>
  <c r="G767" i="1"/>
  <c r="E767" i="1"/>
  <c r="D767" i="1"/>
  <c r="H765" i="1"/>
  <c r="G765" i="1"/>
  <c r="E765" i="1"/>
  <c r="D765" i="1"/>
  <c r="H763" i="1"/>
  <c r="G763" i="1"/>
  <c r="E763" i="1"/>
  <c r="D763" i="1"/>
  <c r="H761" i="1"/>
  <c r="G761" i="1"/>
  <c r="E761" i="1"/>
  <c r="D761" i="1"/>
  <c r="H759" i="1"/>
  <c r="G759" i="1"/>
  <c r="E759" i="1"/>
  <c r="D759" i="1"/>
  <c r="H756" i="1"/>
  <c r="G756" i="1"/>
  <c r="E756" i="1"/>
  <c r="D756" i="1"/>
  <c r="H754" i="1"/>
  <c r="G754" i="1"/>
  <c r="E754" i="1"/>
  <c r="D754" i="1"/>
  <c r="H752" i="1"/>
  <c r="G752" i="1"/>
  <c r="E752" i="1"/>
  <c r="D752" i="1"/>
  <c r="H750" i="1"/>
  <c r="G750" i="1"/>
  <c r="E750" i="1"/>
  <c r="D750" i="1"/>
  <c r="H748" i="1"/>
  <c r="G748" i="1"/>
  <c r="E748" i="1"/>
  <c r="D748" i="1"/>
  <c r="H746" i="1"/>
  <c r="G746" i="1"/>
  <c r="E746" i="1"/>
  <c r="D746" i="1"/>
  <c r="H744" i="1"/>
  <c r="H743" i="1" s="1"/>
  <c r="G744" i="1"/>
  <c r="E744" i="1"/>
  <c r="D744" i="1"/>
  <c r="D743" i="1" s="1"/>
  <c r="H741" i="1"/>
  <c r="G741" i="1"/>
  <c r="E741" i="1"/>
  <c r="D741" i="1"/>
  <c r="H739" i="1"/>
  <c r="G739" i="1"/>
  <c r="E739" i="1"/>
  <c r="D739" i="1"/>
  <c r="H737" i="1"/>
  <c r="G737" i="1"/>
  <c r="E737" i="1"/>
  <c r="D737" i="1"/>
  <c r="H735" i="1"/>
  <c r="G735" i="1"/>
  <c r="E735" i="1"/>
  <c r="D735" i="1"/>
  <c r="H733" i="1"/>
  <c r="G733" i="1"/>
  <c r="E733" i="1"/>
  <c r="D733" i="1"/>
  <c r="H731" i="1"/>
  <c r="G731" i="1"/>
  <c r="E731" i="1"/>
  <c r="D731" i="1"/>
  <c r="H729" i="1"/>
  <c r="G729" i="1"/>
  <c r="E729" i="1"/>
  <c r="D729" i="1"/>
  <c r="H727" i="1"/>
  <c r="G727" i="1"/>
  <c r="E727" i="1"/>
  <c r="D727" i="1"/>
  <c r="H725" i="1"/>
  <c r="H724" i="1" s="1"/>
  <c r="G725" i="1"/>
  <c r="E725" i="1"/>
  <c r="D725" i="1"/>
  <c r="D724" i="1" s="1"/>
  <c r="H722" i="1"/>
  <c r="G722" i="1"/>
  <c r="E722" i="1"/>
  <c r="D722" i="1"/>
  <c r="H720" i="1"/>
  <c r="G720" i="1"/>
  <c r="E720" i="1"/>
  <c r="D720" i="1"/>
  <c r="H718" i="1"/>
  <c r="G718" i="1"/>
  <c r="E718" i="1"/>
  <c r="D718" i="1"/>
  <c r="H716" i="1"/>
  <c r="G716" i="1"/>
  <c r="E716" i="1"/>
  <c r="D716" i="1"/>
  <c r="H714" i="1"/>
  <c r="G714" i="1"/>
  <c r="E714" i="1"/>
  <c r="D714" i="1"/>
  <c r="H712" i="1"/>
  <c r="H711" i="1" s="1"/>
  <c r="G712" i="1"/>
  <c r="E712" i="1"/>
  <c r="E711" i="1" s="1"/>
  <c r="D712" i="1"/>
  <c r="D711" i="1" s="1"/>
  <c r="H709" i="1"/>
  <c r="G709" i="1"/>
  <c r="E709" i="1"/>
  <c r="D709" i="1"/>
  <c r="H707" i="1"/>
  <c r="G707" i="1"/>
  <c r="E707" i="1"/>
  <c r="D707" i="1"/>
  <c r="H705" i="1"/>
  <c r="G705" i="1"/>
  <c r="E705" i="1"/>
  <c r="D705" i="1"/>
  <c r="H703" i="1"/>
  <c r="G703" i="1"/>
  <c r="E703" i="1"/>
  <c r="D703" i="1"/>
  <c r="H701" i="1"/>
  <c r="G701" i="1"/>
  <c r="E701" i="1"/>
  <c r="D701" i="1"/>
  <c r="H699" i="1"/>
  <c r="G699" i="1"/>
  <c r="E699" i="1"/>
  <c r="D699" i="1"/>
  <c r="H697" i="1"/>
  <c r="G697" i="1"/>
  <c r="E697" i="1"/>
  <c r="E696" i="1" s="1"/>
  <c r="D697" i="1"/>
  <c r="H694" i="1"/>
  <c r="G694" i="1"/>
  <c r="E694" i="1"/>
  <c r="D694" i="1"/>
  <c r="H692" i="1"/>
  <c r="G692" i="1"/>
  <c r="E692" i="1"/>
  <c r="D692" i="1"/>
  <c r="H690" i="1"/>
  <c r="G690" i="1"/>
  <c r="E690" i="1"/>
  <c r="D690" i="1"/>
  <c r="H688" i="1"/>
  <c r="G688" i="1"/>
  <c r="E688" i="1"/>
  <c r="D688" i="1"/>
  <c r="H686" i="1"/>
  <c r="G686" i="1"/>
  <c r="E686" i="1"/>
  <c r="D686" i="1"/>
  <c r="H684" i="1"/>
  <c r="G684" i="1"/>
  <c r="E684" i="1"/>
  <c r="D684" i="1"/>
  <c r="H682" i="1"/>
  <c r="G682" i="1"/>
  <c r="E682" i="1"/>
  <c r="D682" i="1"/>
  <c r="H680" i="1"/>
  <c r="G680" i="1"/>
  <c r="G679" i="1" s="1"/>
  <c r="E680" i="1"/>
  <c r="D680" i="1"/>
  <c r="D679" i="1" s="1"/>
  <c r="H679" i="1"/>
  <c r="H677" i="1"/>
  <c r="G677" i="1"/>
  <c r="E677" i="1"/>
  <c r="D677" i="1"/>
  <c r="H675" i="1"/>
  <c r="G675" i="1"/>
  <c r="E675" i="1"/>
  <c r="D675" i="1"/>
  <c r="H673" i="1"/>
  <c r="G673" i="1"/>
  <c r="E673" i="1"/>
  <c r="D673" i="1"/>
  <c r="H671" i="1"/>
  <c r="G671" i="1"/>
  <c r="E671" i="1"/>
  <c r="D671" i="1"/>
  <c r="H669" i="1"/>
  <c r="G669" i="1"/>
  <c r="E669" i="1"/>
  <c r="D669" i="1"/>
  <c r="H667" i="1"/>
  <c r="G667" i="1"/>
  <c r="E667" i="1"/>
  <c r="D667" i="1"/>
  <c r="H665" i="1"/>
  <c r="G665" i="1"/>
  <c r="E665" i="1"/>
  <c r="D665" i="1"/>
  <c r="H663" i="1"/>
  <c r="G663" i="1"/>
  <c r="E663" i="1"/>
  <c r="D663" i="1"/>
  <c r="H661" i="1"/>
  <c r="G661" i="1"/>
  <c r="G660" i="1" s="1"/>
  <c r="E661" i="1"/>
  <c r="D661" i="1"/>
  <c r="D660" i="1" s="1"/>
  <c r="H660" i="1"/>
  <c r="H657" i="1"/>
  <c r="G657" i="1"/>
  <c r="E657" i="1"/>
  <c r="D657" i="1"/>
  <c r="H655" i="1"/>
  <c r="G655" i="1"/>
  <c r="E655" i="1"/>
  <c r="D655" i="1"/>
  <c r="H653" i="1"/>
  <c r="G653" i="1"/>
  <c r="E653" i="1"/>
  <c r="D653" i="1"/>
  <c r="H651" i="1"/>
  <c r="G651" i="1"/>
  <c r="E651" i="1"/>
  <c r="D651" i="1"/>
  <c r="H649" i="1"/>
  <c r="G649" i="1"/>
  <c r="E649" i="1"/>
  <c r="D649" i="1"/>
  <c r="H647" i="1"/>
  <c r="G647" i="1"/>
  <c r="E647" i="1"/>
  <c r="D647" i="1"/>
  <c r="H645" i="1"/>
  <c r="G645" i="1"/>
  <c r="E645" i="1"/>
  <c r="D645" i="1"/>
  <c r="H643" i="1"/>
  <c r="G643" i="1"/>
  <c r="E643" i="1"/>
  <c r="D643" i="1"/>
  <c r="H641" i="1"/>
  <c r="G641" i="1"/>
  <c r="E641" i="1"/>
  <c r="D641" i="1"/>
  <c r="G640" i="1"/>
  <c r="H638" i="1"/>
  <c r="G638" i="1"/>
  <c r="E638" i="1"/>
  <c r="D638" i="1"/>
  <c r="H636" i="1"/>
  <c r="G636" i="1"/>
  <c r="E636" i="1"/>
  <c r="D636" i="1"/>
  <c r="H634" i="1"/>
  <c r="H633" i="1" s="1"/>
  <c r="G634" i="1"/>
  <c r="E634" i="1"/>
  <c r="E633" i="1" s="1"/>
  <c r="D634" i="1"/>
  <c r="D633" i="1" s="1"/>
  <c r="H631" i="1"/>
  <c r="G631" i="1"/>
  <c r="E631" i="1"/>
  <c r="D631" i="1"/>
  <c r="H629" i="1"/>
  <c r="G629" i="1"/>
  <c r="E629" i="1"/>
  <c r="D629" i="1"/>
  <c r="H627" i="1"/>
  <c r="G627" i="1"/>
  <c r="E627" i="1"/>
  <c r="D627" i="1"/>
  <c r="H625" i="1"/>
  <c r="G625" i="1"/>
  <c r="E625" i="1"/>
  <c r="D625" i="1"/>
  <c r="H623" i="1"/>
  <c r="G623" i="1"/>
  <c r="E623" i="1"/>
  <c r="D623" i="1"/>
  <c r="G622" i="1"/>
  <c r="H620" i="1"/>
  <c r="H619" i="1" s="1"/>
  <c r="G620" i="1"/>
  <c r="E620" i="1"/>
  <c r="D620" i="1"/>
  <c r="D619" i="1" s="1"/>
  <c r="G619" i="1"/>
  <c r="E619" i="1"/>
  <c r="H617" i="1"/>
  <c r="G617" i="1"/>
  <c r="E617" i="1"/>
  <c r="D617" i="1"/>
  <c r="H615" i="1"/>
  <c r="G615" i="1"/>
  <c r="E615" i="1"/>
  <c r="D615" i="1"/>
  <c r="H613" i="1"/>
  <c r="G613" i="1"/>
  <c r="E613" i="1"/>
  <c r="D613" i="1"/>
  <c r="H611" i="1"/>
  <c r="G611" i="1"/>
  <c r="E611" i="1"/>
  <c r="D611" i="1"/>
  <c r="H609" i="1"/>
  <c r="G609" i="1"/>
  <c r="E609" i="1"/>
  <c r="D609" i="1"/>
  <c r="H607" i="1"/>
  <c r="G607" i="1"/>
  <c r="E607" i="1"/>
  <c r="D607" i="1"/>
  <c r="H605" i="1"/>
  <c r="G605" i="1"/>
  <c r="E605" i="1"/>
  <c r="D605" i="1"/>
  <c r="G604" i="1"/>
  <c r="H599" i="1"/>
  <c r="G599" i="1"/>
  <c r="E599" i="1"/>
  <c r="D599" i="1"/>
  <c r="H597" i="1"/>
  <c r="G597" i="1"/>
  <c r="E597" i="1"/>
  <c r="D597" i="1"/>
  <c r="H595" i="1"/>
  <c r="G595" i="1"/>
  <c r="E595" i="1"/>
  <c r="D595" i="1"/>
  <c r="H593" i="1"/>
  <c r="G593" i="1"/>
  <c r="E593" i="1"/>
  <c r="D593" i="1"/>
  <c r="H591" i="1"/>
  <c r="G591" i="1"/>
  <c r="E591" i="1"/>
  <c r="D591" i="1"/>
  <c r="H589" i="1"/>
  <c r="G589" i="1"/>
  <c r="E589" i="1"/>
  <c r="D589" i="1"/>
  <c r="H587" i="1"/>
  <c r="G587" i="1"/>
  <c r="E587" i="1"/>
  <c r="D587" i="1"/>
  <c r="H585" i="1"/>
  <c r="G585" i="1"/>
  <c r="E585" i="1"/>
  <c r="D585" i="1"/>
  <c r="H583" i="1"/>
  <c r="G583" i="1"/>
  <c r="E583" i="1"/>
  <c r="D583" i="1"/>
  <c r="G582" i="1"/>
  <c r="E582" i="1"/>
  <c r="H580" i="1"/>
  <c r="G580" i="1"/>
  <c r="E580" i="1"/>
  <c r="D580" i="1"/>
  <c r="H578" i="1"/>
  <c r="G578" i="1"/>
  <c r="E578" i="1"/>
  <c r="D578" i="1"/>
  <c r="H576" i="1"/>
  <c r="H575" i="1" s="1"/>
  <c r="G576" i="1"/>
  <c r="E576" i="1"/>
  <c r="E575" i="1" s="1"/>
  <c r="D576" i="1"/>
  <c r="D575" i="1" s="1"/>
  <c r="G575" i="1"/>
  <c r="H573" i="1"/>
  <c r="G573" i="1"/>
  <c r="E573" i="1"/>
  <c r="D573" i="1"/>
  <c r="H571" i="1"/>
  <c r="G571" i="1"/>
  <c r="E571" i="1"/>
  <c r="D571" i="1"/>
  <c r="H569" i="1"/>
  <c r="H568" i="1" s="1"/>
  <c r="G569" i="1"/>
  <c r="E569" i="1"/>
  <c r="E568" i="1" s="1"/>
  <c r="D569" i="1"/>
  <c r="D568" i="1" s="1"/>
  <c r="H566" i="1"/>
  <c r="G566" i="1"/>
  <c r="E566" i="1"/>
  <c r="D566" i="1"/>
  <c r="H564" i="1"/>
  <c r="G564" i="1"/>
  <c r="E564" i="1"/>
  <c r="D564" i="1"/>
  <c r="H562" i="1"/>
  <c r="G562" i="1"/>
  <c r="E562" i="1"/>
  <c r="D562" i="1"/>
  <c r="H560" i="1"/>
  <c r="G560" i="1"/>
  <c r="E560" i="1"/>
  <c r="D560" i="1"/>
  <c r="H558" i="1"/>
  <c r="G558" i="1"/>
  <c r="E558" i="1"/>
  <c r="D558" i="1"/>
  <c r="H556" i="1"/>
  <c r="G556" i="1"/>
  <c r="E556" i="1"/>
  <c r="D556" i="1"/>
  <c r="H554" i="1"/>
  <c r="G554" i="1"/>
  <c r="E554" i="1"/>
  <c r="D554" i="1"/>
  <c r="H552" i="1"/>
  <c r="G552" i="1"/>
  <c r="E552" i="1"/>
  <c r="D552" i="1"/>
  <c r="H548" i="1"/>
  <c r="H547" i="1" s="1"/>
  <c r="G548" i="1"/>
  <c r="E548" i="1"/>
  <c r="E547" i="1" s="1"/>
  <c r="D548" i="1"/>
  <c r="D547" i="1" s="1"/>
  <c r="G547" i="1"/>
  <c r="H543" i="1"/>
  <c r="H542" i="1" s="1"/>
  <c r="G543" i="1"/>
  <c r="E543" i="1"/>
  <c r="E542" i="1" s="1"/>
  <c r="D543" i="1"/>
  <c r="D542" i="1" s="1"/>
  <c r="G542" i="1"/>
  <c r="H538" i="1"/>
  <c r="G538" i="1"/>
  <c r="E538" i="1"/>
  <c r="D538" i="1"/>
  <c r="H531" i="1"/>
  <c r="G531" i="1"/>
  <c r="E531" i="1"/>
  <c r="D531" i="1"/>
  <c r="H529" i="1"/>
  <c r="G529" i="1"/>
  <c r="E529" i="1"/>
  <c r="D529" i="1"/>
  <c r="H526" i="1"/>
  <c r="G526" i="1"/>
  <c r="E526" i="1"/>
  <c r="D526" i="1"/>
  <c r="H524" i="1"/>
  <c r="G524" i="1"/>
  <c r="E524" i="1"/>
  <c r="D524" i="1"/>
  <c r="G523" i="1"/>
  <c r="E523" i="1"/>
  <c r="H521" i="1"/>
  <c r="G521" i="1"/>
  <c r="E521" i="1"/>
  <c r="D521" i="1"/>
  <c r="H519" i="1"/>
  <c r="G519" i="1"/>
  <c r="E519" i="1"/>
  <c r="D519" i="1"/>
  <c r="H515" i="1"/>
  <c r="H514" i="1" s="1"/>
  <c r="G515" i="1"/>
  <c r="E515" i="1"/>
  <c r="E514" i="1" s="1"/>
  <c r="D515" i="1"/>
  <c r="D514" i="1" s="1"/>
  <c r="G514" i="1"/>
  <c r="H511" i="1"/>
  <c r="G511" i="1"/>
  <c r="E511" i="1"/>
  <c r="D511" i="1"/>
  <c r="H509" i="1"/>
  <c r="G509" i="1"/>
  <c r="E509" i="1"/>
  <c r="D509" i="1"/>
  <c r="H505" i="1"/>
  <c r="G505" i="1"/>
  <c r="E505" i="1"/>
  <c r="D505" i="1"/>
  <c r="H503" i="1"/>
  <c r="G503" i="1"/>
  <c r="E503" i="1"/>
  <c r="E502" i="1" s="1"/>
  <c r="D503" i="1"/>
  <c r="D502" i="1" s="1"/>
  <c r="H500" i="1"/>
  <c r="G500" i="1"/>
  <c r="E500" i="1"/>
  <c r="E497" i="1" s="1"/>
  <c r="D500" i="1"/>
  <c r="H498" i="1"/>
  <c r="G498" i="1"/>
  <c r="E498" i="1"/>
  <c r="D498" i="1"/>
  <c r="H497" i="1"/>
  <c r="G497" i="1"/>
  <c r="D497" i="1"/>
  <c r="H495" i="1"/>
  <c r="H494" i="1" s="1"/>
  <c r="G495" i="1"/>
  <c r="E495" i="1"/>
  <c r="E494" i="1" s="1"/>
  <c r="D495" i="1"/>
  <c r="D494" i="1" s="1"/>
  <c r="G494" i="1"/>
  <c r="H490" i="1"/>
  <c r="H489" i="1" s="1"/>
  <c r="G490" i="1"/>
  <c r="G489" i="1" s="1"/>
  <c r="E490" i="1"/>
  <c r="E489" i="1" s="1"/>
  <c r="D490" i="1"/>
  <c r="D489" i="1" s="1"/>
  <c r="H487" i="1"/>
  <c r="H486" i="1" s="1"/>
  <c r="G487" i="1"/>
  <c r="E487" i="1"/>
  <c r="D487" i="1"/>
  <c r="D486" i="1" s="1"/>
  <c r="G486" i="1"/>
  <c r="E486" i="1"/>
  <c r="H484" i="1"/>
  <c r="H483" i="1" s="1"/>
  <c r="G484" i="1"/>
  <c r="E484" i="1"/>
  <c r="E483" i="1" s="1"/>
  <c r="D484" i="1"/>
  <c r="D483" i="1" s="1"/>
  <c r="G483" i="1"/>
  <c r="H481" i="1"/>
  <c r="H480" i="1" s="1"/>
  <c r="G481" i="1"/>
  <c r="E481" i="1"/>
  <c r="E480" i="1" s="1"/>
  <c r="D481" i="1"/>
  <c r="D480" i="1" s="1"/>
  <c r="G480" i="1"/>
  <c r="H478" i="1"/>
  <c r="H477" i="1" s="1"/>
  <c r="G478" i="1"/>
  <c r="E478" i="1"/>
  <c r="E477" i="1" s="1"/>
  <c r="D478" i="1"/>
  <c r="D477" i="1" s="1"/>
  <c r="G477" i="1"/>
  <c r="H474" i="1"/>
  <c r="G474" i="1"/>
  <c r="E474" i="1"/>
  <c r="D474" i="1"/>
  <c r="H472" i="1"/>
  <c r="H471" i="1" s="1"/>
  <c r="G472" i="1"/>
  <c r="E472" i="1"/>
  <c r="D472" i="1"/>
  <c r="D471" i="1" s="1"/>
  <c r="G471" i="1"/>
  <c r="E471" i="1"/>
  <c r="H469" i="1"/>
  <c r="G469" i="1"/>
  <c r="E469" i="1"/>
  <c r="D469" i="1"/>
  <c r="H467" i="1"/>
  <c r="G467" i="1"/>
  <c r="E467" i="1"/>
  <c r="D467" i="1"/>
  <c r="H465" i="1"/>
  <c r="G465" i="1"/>
  <c r="E465" i="1"/>
  <c r="D465" i="1"/>
  <c r="H463" i="1"/>
  <c r="G463" i="1"/>
  <c r="E463" i="1"/>
  <c r="E462" i="1" s="1"/>
  <c r="D463" i="1"/>
  <c r="H460" i="1"/>
  <c r="G460" i="1"/>
  <c r="E460" i="1"/>
  <c r="D460" i="1"/>
  <c r="H458" i="1"/>
  <c r="G458" i="1"/>
  <c r="E458" i="1"/>
  <c r="D458" i="1"/>
  <c r="H456" i="1"/>
  <c r="G456" i="1"/>
  <c r="E456" i="1"/>
  <c r="D456" i="1"/>
  <c r="H454" i="1"/>
  <c r="G454" i="1"/>
  <c r="E454" i="1"/>
  <c r="D454" i="1"/>
  <c r="H452" i="1"/>
  <c r="G452" i="1"/>
  <c r="E452" i="1"/>
  <c r="D452" i="1"/>
  <c r="H450" i="1"/>
  <c r="G450" i="1"/>
  <c r="E450" i="1"/>
  <c r="D450" i="1"/>
  <c r="H448" i="1"/>
  <c r="G448" i="1"/>
  <c r="E448" i="1"/>
  <c r="D448" i="1"/>
  <c r="H446" i="1"/>
  <c r="G446" i="1"/>
  <c r="E446" i="1"/>
  <c r="D446" i="1"/>
  <c r="E445" i="1"/>
  <c r="E444" i="1" s="1"/>
  <c r="H442" i="1"/>
  <c r="G442" i="1"/>
  <c r="E442" i="1"/>
  <c r="D442" i="1"/>
  <c r="H440" i="1"/>
  <c r="H439" i="1" s="1"/>
  <c r="G440" i="1"/>
  <c r="E440" i="1"/>
  <c r="D440" i="1"/>
  <c r="D439" i="1" s="1"/>
  <c r="G439" i="1"/>
  <c r="E439" i="1"/>
  <c r="H436" i="1"/>
  <c r="H435" i="1" s="1"/>
  <c r="G436" i="1"/>
  <c r="G435" i="1" s="1"/>
  <c r="E436" i="1"/>
  <c r="D436" i="1"/>
  <c r="D435" i="1" s="1"/>
  <c r="E435" i="1"/>
  <c r="H433" i="1"/>
  <c r="H432" i="1" s="1"/>
  <c r="G433" i="1"/>
  <c r="E433" i="1"/>
  <c r="E432" i="1" s="1"/>
  <c r="D433" i="1"/>
  <c r="D432" i="1" s="1"/>
  <c r="G432" i="1"/>
  <c r="H430" i="1"/>
  <c r="G430" i="1"/>
  <c r="E430" i="1"/>
  <c r="D430" i="1"/>
  <c r="H428" i="1"/>
  <c r="G428" i="1"/>
  <c r="E428" i="1"/>
  <c r="D428" i="1"/>
  <c r="H426" i="1"/>
  <c r="G426" i="1"/>
  <c r="E426" i="1"/>
  <c r="D426" i="1"/>
  <c r="H424" i="1"/>
  <c r="G424" i="1"/>
  <c r="E424" i="1"/>
  <c r="D424" i="1"/>
  <c r="H422" i="1"/>
  <c r="G422" i="1"/>
  <c r="E422" i="1"/>
  <c r="D422" i="1"/>
  <c r="H420" i="1"/>
  <c r="G420" i="1"/>
  <c r="E420" i="1"/>
  <c r="D420" i="1"/>
  <c r="H418" i="1"/>
  <c r="G418" i="1"/>
  <c r="E418" i="1"/>
  <c r="D418" i="1"/>
  <c r="H416" i="1"/>
  <c r="G416" i="1"/>
  <c r="E416" i="1"/>
  <c r="D416" i="1"/>
  <c r="H415" i="1"/>
  <c r="H413" i="1"/>
  <c r="G413" i="1"/>
  <c r="G412" i="1" s="1"/>
  <c r="E413" i="1"/>
  <c r="E412" i="1" s="1"/>
  <c r="D413" i="1"/>
  <c r="D412" i="1" s="1"/>
  <c r="H412" i="1"/>
  <c r="H410" i="1"/>
  <c r="G410" i="1"/>
  <c r="E410" i="1"/>
  <c r="D410" i="1"/>
  <c r="H408" i="1"/>
  <c r="G408" i="1"/>
  <c r="E408" i="1"/>
  <c r="D408" i="1"/>
  <c r="H406" i="1"/>
  <c r="G406" i="1"/>
  <c r="E406" i="1"/>
  <c r="E405" i="1" s="1"/>
  <c r="D406" i="1"/>
  <c r="D405" i="1"/>
  <c r="H403" i="1"/>
  <c r="G403" i="1"/>
  <c r="E403" i="1"/>
  <c r="D403" i="1"/>
  <c r="H401" i="1"/>
  <c r="H400" i="1" s="1"/>
  <c r="G401" i="1"/>
  <c r="G400" i="1" s="1"/>
  <c r="E401" i="1"/>
  <c r="D401" i="1"/>
  <c r="D400" i="1" s="1"/>
  <c r="E400" i="1"/>
  <c r="H398" i="1"/>
  <c r="G398" i="1"/>
  <c r="E398" i="1"/>
  <c r="D398" i="1"/>
  <c r="H396" i="1"/>
  <c r="G396" i="1"/>
  <c r="E396" i="1"/>
  <c r="D396" i="1"/>
  <c r="H394" i="1"/>
  <c r="G394" i="1"/>
  <c r="E394" i="1"/>
  <c r="D394" i="1"/>
  <c r="H392" i="1"/>
  <c r="H391" i="1" s="1"/>
  <c r="G392" i="1"/>
  <c r="E392" i="1"/>
  <c r="D392" i="1"/>
  <c r="D391" i="1" s="1"/>
  <c r="H389" i="1"/>
  <c r="G389" i="1"/>
  <c r="E389" i="1"/>
  <c r="D389" i="1"/>
  <c r="H387" i="1"/>
  <c r="G387" i="1"/>
  <c r="E387" i="1"/>
  <c r="D387" i="1"/>
  <c r="H385" i="1"/>
  <c r="G385" i="1"/>
  <c r="E385" i="1"/>
  <c r="D385" i="1"/>
  <c r="H383" i="1"/>
  <c r="G383" i="1"/>
  <c r="G382" i="1" s="1"/>
  <c r="E383" i="1"/>
  <c r="D383" i="1"/>
  <c r="H379" i="1"/>
  <c r="G379" i="1"/>
  <c r="E379" i="1"/>
  <c r="D379" i="1"/>
  <c r="H377" i="1"/>
  <c r="G377" i="1"/>
  <c r="E377" i="1"/>
  <c r="D377" i="1"/>
  <c r="H375" i="1"/>
  <c r="G375" i="1"/>
  <c r="E375" i="1"/>
  <c r="D375" i="1"/>
  <c r="H373" i="1"/>
  <c r="G373" i="1"/>
  <c r="E373" i="1"/>
  <c r="D373" i="1"/>
  <c r="H371" i="1"/>
  <c r="G371" i="1"/>
  <c r="E371" i="1"/>
  <c r="D371" i="1"/>
  <c r="H368" i="1"/>
  <c r="G368" i="1"/>
  <c r="G367" i="1" s="1"/>
  <c r="E368" i="1"/>
  <c r="E367" i="1" s="1"/>
  <c r="D368" i="1"/>
  <c r="H367" i="1"/>
  <c r="D367" i="1"/>
  <c r="H365" i="1"/>
  <c r="G365" i="1"/>
  <c r="E365" i="1"/>
  <c r="D365" i="1"/>
  <c r="H363" i="1"/>
  <c r="G363" i="1"/>
  <c r="E363" i="1"/>
  <c r="D363" i="1"/>
  <c r="H361" i="1"/>
  <c r="G361" i="1"/>
  <c r="E361" i="1"/>
  <c r="D361" i="1"/>
  <c r="H359" i="1"/>
  <c r="G359" i="1"/>
  <c r="E359" i="1"/>
  <c r="D359" i="1"/>
  <c r="H357" i="1"/>
  <c r="G357" i="1"/>
  <c r="E357" i="1"/>
  <c r="D357" i="1"/>
  <c r="H351" i="1"/>
  <c r="G351" i="1"/>
  <c r="E351" i="1"/>
  <c r="D351" i="1"/>
  <c r="D350" i="1" s="1"/>
  <c r="G350" i="1"/>
  <c r="H348" i="1"/>
  <c r="G348" i="1"/>
  <c r="E348" i="1"/>
  <c r="D348" i="1"/>
  <c r="H346" i="1"/>
  <c r="G346" i="1"/>
  <c r="E346" i="1"/>
  <c r="D346" i="1"/>
  <c r="H344" i="1"/>
  <c r="G344" i="1"/>
  <c r="E344" i="1"/>
  <c r="D344" i="1"/>
  <c r="H342" i="1"/>
  <c r="G342" i="1"/>
  <c r="E342" i="1"/>
  <c r="D342" i="1"/>
  <c r="H340" i="1"/>
  <c r="G340" i="1"/>
  <c r="E340" i="1"/>
  <c r="D340" i="1"/>
  <c r="H338" i="1"/>
  <c r="G338" i="1"/>
  <c r="E338" i="1"/>
  <c r="D338" i="1"/>
  <c r="H333" i="1"/>
  <c r="H332" i="1" s="1"/>
  <c r="G333" i="1"/>
  <c r="E333" i="1"/>
  <c r="E332" i="1" s="1"/>
  <c r="D333" i="1"/>
  <c r="D332" i="1" s="1"/>
  <c r="H330" i="1"/>
  <c r="H329" i="1" s="1"/>
  <c r="G330" i="1"/>
  <c r="E330" i="1"/>
  <c r="E329" i="1" s="1"/>
  <c r="D330" i="1"/>
  <c r="D329" i="1" s="1"/>
  <c r="G329" i="1"/>
  <c r="H327" i="1"/>
  <c r="G327" i="1"/>
  <c r="E327" i="1"/>
  <c r="D327" i="1"/>
  <c r="H325" i="1"/>
  <c r="G325" i="1"/>
  <c r="G324" i="1" s="1"/>
  <c r="E325" i="1"/>
  <c r="E324" i="1" s="1"/>
  <c r="D325" i="1"/>
  <c r="H324" i="1"/>
  <c r="D324" i="1"/>
  <c r="H320" i="1"/>
  <c r="G320" i="1"/>
  <c r="E320" i="1"/>
  <c r="D320" i="1"/>
  <c r="H318" i="1"/>
  <c r="G318" i="1"/>
  <c r="E318" i="1"/>
  <c r="D318" i="1"/>
  <c r="H316" i="1"/>
  <c r="G316" i="1"/>
  <c r="E316" i="1"/>
  <c r="D316" i="1"/>
  <c r="H313" i="1"/>
  <c r="G313" i="1"/>
  <c r="E313" i="1"/>
  <c r="D313" i="1"/>
  <c r="H311" i="1"/>
  <c r="G311" i="1"/>
  <c r="E311" i="1"/>
  <c r="D311" i="1"/>
  <c r="H309" i="1"/>
  <c r="G309" i="1"/>
  <c r="E309" i="1"/>
  <c r="D309" i="1"/>
  <c r="H307" i="1"/>
  <c r="G307" i="1"/>
  <c r="E307" i="1"/>
  <c r="E306" i="1" s="1"/>
  <c r="D307" i="1"/>
  <c r="H304" i="1"/>
  <c r="G304" i="1"/>
  <c r="E304" i="1"/>
  <c r="D304" i="1"/>
  <c r="H302" i="1"/>
  <c r="G302" i="1"/>
  <c r="E302" i="1"/>
  <c r="D302" i="1"/>
  <c r="H299" i="1"/>
  <c r="G299" i="1"/>
  <c r="E299" i="1"/>
  <c r="D299" i="1"/>
  <c r="H297" i="1"/>
  <c r="G297" i="1"/>
  <c r="E297" i="1"/>
  <c r="D297" i="1"/>
  <c r="H295" i="1"/>
  <c r="H294" i="1" s="1"/>
  <c r="G295" i="1"/>
  <c r="E295" i="1"/>
  <c r="D295" i="1"/>
  <c r="D294" i="1" s="1"/>
  <c r="E294" i="1"/>
  <c r="H292" i="1"/>
  <c r="G292" i="1"/>
  <c r="E292" i="1"/>
  <c r="D292" i="1"/>
  <c r="H290" i="1"/>
  <c r="G290" i="1"/>
  <c r="E290" i="1"/>
  <c r="D290" i="1"/>
  <c r="H288" i="1"/>
  <c r="G288" i="1"/>
  <c r="E288" i="1"/>
  <c r="D288" i="1"/>
  <c r="H286" i="1"/>
  <c r="G286" i="1"/>
  <c r="E286" i="1"/>
  <c r="D286" i="1"/>
  <c r="H284" i="1"/>
  <c r="G284" i="1"/>
  <c r="E284" i="1"/>
  <c r="D284" i="1"/>
  <c r="H282" i="1"/>
  <c r="G282" i="1"/>
  <c r="E282" i="1"/>
  <c r="D282" i="1"/>
  <c r="H280" i="1"/>
  <c r="G280" i="1"/>
  <c r="E280" i="1"/>
  <c r="D280" i="1"/>
  <c r="H278" i="1"/>
  <c r="G278" i="1"/>
  <c r="E278" i="1"/>
  <c r="D278" i="1"/>
  <c r="H276" i="1"/>
  <c r="G276" i="1"/>
  <c r="E276" i="1"/>
  <c r="E275" i="1" s="1"/>
  <c r="D276" i="1"/>
  <c r="D275" i="1" s="1"/>
  <c r="G275" i="1"/>
  <c r="H273" i="1"/>
  <c r="G273" i="1"/>
  <c r="E273" i="1"/>
  <c r="D273" i="1"/>
  <c r="H271" i="1"/>
  <c r="G271" i="1"/>
  <c r="E271" i="1"/>
  <c r="D271" i="1"/>
  <c r="H269" i="1"/>
  <c r="G269" i="1"/>
  <c r="E269" i="1"/>
  <c r="D269" i="1"/>
  <c r="H267" i="1"/>
  <c r="G267" i="1"/>
  <c r="E267" i="1"/>
  <c r="D267" i="1"/>
  <c r="H265" i="1"/>
  <c r="G265" i="1"/>
  <c r="E265" i="1"/>
  <c r="D265" i="1"/>
  <c r="H263" i="1"/>
  <c r="G263" i="1"/>
  <c r="E263" i="1"/>
  <c r="D263" i="1"/>
  <c r="H261" i="1"/>
  <c r="H260" i="1" s="1"/>
  <c r="G261" i="1"/>
  <c r="E261" i="1"/>
  <c r="E260" i="1" s="1"/>
  <c r="D261" i="1"/>
  <c r="D260" i="1" s="1"/>
  <c r="G260" i="1"/>
  <c r="H258" i="1"/>
  <c r="G258" i="1"/>
  <c r="E258" i="1"/>
  <c r="D258" i="1"/>
  <c r="H256" i="1"/>
  <c r="G256" i="1"/>
  <c r="E256" i="1"/>
  <c r="D256" i="1"/>
  <c r="H254" i="1"/>
  <c r="G254" i="1"/>
  <c r="E254" i="1"/>
  <c r="D254" i="1"/>
  <c r="H252" i="1"/>
  <c r="G252" i="1"/>
  <c r="E252" i="1"/>
  <c r="D252" i="1"/>
  <c r="H250" i="1"/>
  <c r="G250" i="1"/>
  <c r="E250" i="1"/>
  <c r="D250" i="1"/>
  <c r="H248" i="1"/>
  <c r="G248" i="1"/>
  <c r="E248" i="1"/>
  <c r="D248" i="1"/>
  <c r="H246" i="1"/>
  <c r="G246" i="1"/>
  <c r="E246" i="1"/>
  <c r="D246" i="1"/>
  <c r="H244" i="1"/>
  <c r="G244" i="1"/>
  <c r="E244" i="1"/>
  <c r="D244" i="1"/>
  <c r="H242" i="1"/>
  <c r="H241" i="1" s="1"/>
  <c r="G242" i="1"/>
  <c r="E242" i="1"/>
  <c r="D242" i="1"/>
  <c r="D241" i="1" s="1"/>
  <c r="G241" i="1"/>
  <c r="E241" i="1"/>
  <c r="H239" i="1"/>
  <c r="G239" i="1"/>
  <c r="E239" i="1"/>
  <c r="D239" i="1"/>
  <c r="H237" i="1"/>
  <c r="G237" i="1"/>
  <c r="E237" i="1"/>
  <c r="D237" i="1"/>
  <c r="H235" i="1"/>
  <c r="G235" i="1"/>
  <c r="E235" i="1"/>
  <c r="D235" i="1"/>
  <c r="H233" i="1"/>
  <c r="G233" i="1"/>
  <c r="E233" i="1"/>
  <c r="D233" i="1"/>
  <c r="H231" i="1"/>
  <c r="G231" i="1"/>
  <c r="E231" i="1"/>
  <c r="D231" i="1"/>
  <c r="H229" i="1"/>
  <c r="G229" i="1"/>
  <c r="G228" i="1" s="1"/>
  <c r="E229" i="1"/>
  <c r="E228" i="1" s="1"/>
  <c r="D229" i="1"/>
  <c r="H228" i="1"/>
  <c r="D228" i="1"/>
  <c r="H226" i="1"/>
  <c r="G226" i="1"/>
  <c r="E226" i="1"/>
  <c r="D226" i="1"/>
  <c r="H224" i="1"/>
  <c r="G224" i="1"/>
  <c r="E224" i="1"/>
  <c r="D224" i="1"/>
  <c r="H222" i="1"/>
  <c r="G222" i="1"/>
  <c r="E222" i="1"/>
  <c r="D222" i="1"/>
  <c r="H220" i="1"/>
  <c r="G220" i="1"/>
  <c r="E220" i="1"/>
  <c r="D220" i="1"/>
  <c r="H218" i="1"/>
  <c r="G218" i="1"/>
  <c r="E218" i="1"/>
  <c r="D218" i="1"/>
  <c r="H216" i="1"/>
  <c r="G216" i="1"/>
  <c r="E216" i="1"/>
  <c r="D216" i="1"/>
  <c r="H214" i="1"/>
  <c r="G214" i="1"/>
  <c r="G213" i="1" s="1"/>
  <c r="E214" i="1"/>
  <c r="E213" i="1" s="1"/>
  <c r="D214" i="1"/>
  <c r="H213" i="1"/>
  <c r="D213" i="1"/>
  <c r="H211" i="1"/>
  <c r="G211" i="1"/>
  <c r="E211" i="1"/>
  <c r="D211" i="1"/>
  <c r="H209" i="1"/>
  <c r="G209" i="1"/>
  <c r="E209" i="1"/>
  <c r="D209" i="1"/>
  <c r="H207" i="1"/>
  <c r="G207" i="1"/>
  <c r="E207" i="1"/>
  <c r="D207" i="1"/>
  <c r="H205" i="1"/>
  <c r="G205" i="1"/>
  <c r="E205" i="1"/>
  <c r="D205" i="1"/>
  <c r="H203" i="1"/>
  <c r="G203" i="1"/>
  <c r="E203" i="1"/>
  <c r="D203" i="1"/>
  <c r="H201" i="1"/>
  <c r="G201" i="1"/>
  <c r="E201" i="1"/>
  <c r="D201" i="1"/>
  <c r="H199" i="1"/>
  <c r="G199" i="1"/>
  <c r="E199" i="1"/>
  <c r="D199" i="1"/>
  <c r="H197" i="1"/>
  <c r="H196" i="1" s="1"/>
  <c r="G197" i="1"/>
  <c r="E197" i="1"/>
  <c r="D197" i="1"/>
  <c r="D196" i="1" s="1"/>
  <c r="E196" i="1"/>
  <c r="H194" i="1"/>
  <c r="G194" i="1"/>
  <c r="E194" i="1"/>
  <c r="D194" i="1"/>
  <c r="H192" i="1"/>
  <c r="G192" i="1"/>
  <c r="E192" i="1"/>
  <c r="D192" i="1"/>
  <c r="H190" i="1"/>
  <c r="G190" i="1"/>
  <c r="E190" i="1"/>
  <c r="D190" i="1"/>
  <c r="H188" i="1"/>
  <c r="G188" i="1"/>
  <c r="E188" i="1"/>
  <c r="D188" i="1"/>
  <c r="H186" i="1"/>
  <c r="G186" i="1"/>
  <c r="E186" i="1"/>
  <c r="D186" i="1"/>
  <c r="H184" i="1"/>
  <c r="G184" i="1"/>
  <c r="E184" i="1"/>
  <c r="D184" i="1"/>
  <c r="H182" i="1"/>
  <c r="G182" i="1"/>
  <c r="E182" i="1"/>
  <c r="D182" i="1"/>
  <c r="H180" i="1"/>
  <c r="G180" i="1"/>
  <c r="E180" i="1"/>
  <c r="D180" i="1"/>
  <c r="H178" i="1"/>
  <c r="G178" i="1"/>
  <c r="E178" i="1"/>
  <c r="E177" i="1" s="1"/>
  <c r="D178" i="1"/>
  <c r="G177" i="1"/>
  <c r="H174" i="1"/>
  <c r="G174" i="1"/>
  <c r="E174" i="1"/>
  <c r="D174" i="1"/>
  <c r="H172" i="1"/>
  <c r="G172" i="1"/>
  <c r="E172" i="1"/>
  <c r="D172" i="1"/>
  <c r="H170" i="1"/>
  <c r="G170" i="1"/>
  <c r="E170" i="1"/>
  <c r="D170" i="1"/>
  <c r="H168" i="1"/>
  <c r="G168" i="1"/>
  <c r="E168" i="1"/>
  <c r="D168" i="1"/>
  <c r="H166" i="1"/>
  <c r="G166" i="1"/>
  <c r="E166" i="1"/>
  <c r="D166" i="1"/>
  <c r="H164" i="1"/>
  <c r="G164" i="1"/>
  <c r="E164" i="1"/>
  <c r="D164" i="1"/>
  <c r="H162" i="1"/>
  <c r="G162" i="1"/>
  <c r="E162" i="1"/>
  <c r="D162" i="1"/>
  <c r="H160" i="1"/>
  <c r="G160" i="1"/>
  <c r="E160" i="1"/>
  <c r="D160" i="1"/>
  <c r="H158" i="1"/>
  <c r="G158" i="1"/>
  <c r="G157" i="1" s="1"/>
  <c r="E158" i="1"/>
  <c r="D158" i="1"/>
  <c r="H157" i="1"/>
  <c r="D157" i="1"/>
  <c r="H155" i="1"/>
  <c r="G155" i="1"/>
  <c r="E155" i="1"/>
  <c r="D155" i="1"/>
  <c r="H153" i="1"/>
  <c r="G153" i="1"/>
  <c r="E153" i="1"/>
  <c r="D153" i="1"/>
  <c r="H151" i="1"/>
  <c r="G151" i="1"/>
  <c r="G150" i="1" s="1"/>
  <c r="E151" i="1"/>
  <c r="E150" i="1" s="1"/>
  <c r="D151" i="1"/>
  <c r="D150" i="1" s="1"/>
  <c r="H150" i="1"/>
  <c r="H148" i="1"/>
  <c r="G148" i="1"/>
  <c r="E148" i="1"/>
  <c r="D148" i="1"/>
  <c r="H146" i="1"/>
  <c r="G146" i="1"/>
  <c r="E146" i="1"/>
  <c r="D146" i="1"/>
  <c r="H144" i="1"/>
  <c r="G144" i="1"/>
  <c r="E144" i="1"/>
  <c r="D144" i="1"/>
  <c r="H142" i="1"/>
  <c r="G142" i="1"/>
  <c r="E142" i="1"/>
  <c r="D142" i="1"/>
  <c r="H140" i="1"/>
  <c r="G140" i="1"/>
  <c r="G139" i="1" s="1"/>
  <c r="E140" i="1"/>
  <c r="D140" i="1"/>
  <c r="D139" i="1"/>
  <c r="H137" i="1"/>
  <c r="G137" i="1"/>
  <c r="G136" i="1" s="1"/>
  <c r="E137" i="1"/>
  <c r="E136" i="1" s="1"/>
  <c r="D137" i="1"/>
  <c r="H136" i="1"/>
  <c r="D136" i="1"/>
  <c r="H134" i="1"/>
  <c r="G134" i="1"/>
  <c r="E134" i="1"/>
  <c r="D134" i="1"/>
  <c r="H132" i="1"/>
  <c r="G132" i="1"/>
  <c r="E132" i="1"/>
  <c r="D132" i="1"/>
  <c r="H130" i="1"/>
  <c r="G130" i="1"/>
  <c r="E130" i="1"/>
  <c r="D130" i="1"/>
  <c r="H128" i="1"/>
  <c r="G128" i="1"/>
  <c r="E128" i="1"/>
  <c r="D128" i="1"/>
  <c r="H126" i="1"/>
  <c r="G126" i="1"/>
  <c r="E126" i="1"/>
  <c r="D126" i="1"/>
  <c r="H124" i="1"/>
  <c r="G124" i="1"/>
  <c r="E124" i="1"/>
  <c r="D124" i="1"/>
  <c r="H122" i="1"/>
  <c r="G122" i="1"/>
  <c r="G121" i="1" s="1"/>
  <c r="E122" i="1"/>
  <c r="E121" i="1" s="1"/>
  <c r="D122" i="1"/>
  <c r="H121" i="1"/>
  <c r="D121" i="1"/>
  <c r="H116" i="1"/>
  <c r="G116" i="1"/>
  <c r="E116" i="1"/>
  <c r="D116" i="1"/>
  <c r="H114" i="1"/>
  <c r="G114" i="1"/>
  <c r="E114" i="1"/>
  <c r="D114" i="1"/>
  <c r="H112" i="1"/>
  <c r="G112" i="1"/>
  <c r="E112" i="1"/>
  <c r="D112" i="1"/>
  <c r="H110" i="1"/>
  <c r="G110" i="1"/>
  <c r="E110" i="1"/>
  <c r="D110" i="1"/>
  <c r="H108" i="1"/>
  <c r="G108" i="1"/>
  <c r="E108" i="1"/>
  <c r="D108" i="1"/>
  <c r="H106" i="1"/>
  <c r="G106" i="1"/>
  <c r="E106" i="1"/>
  <c r="D106" i="1"/>
  <c r="H104" i="1"/>
  <c r="G104" i="1"/>
  <c r="E104" i="1"/>
  <c r="D104" i="1"/>
  <c r="H102" i="1"/>
  <c r="G102" i="1"/>
  <c r="E102" i="1"/>
  <c r="D102" i="1"/>
  <c r="H100" i="1"/>
  <c r="G100" i="1"/>
  <c r="G99" i="1" s="1"/>
  <c r="E100" i="1"/>
  <c r="E99" i="1" s="1"/>
  <c r="D100" i="1"/>
  <c r="H99" i="1"/>
  <c r="D99" i="1"/>
  <c r="H97" i="1"/>
  <c r="G97" i="1"/>
  <c r="E97" i="1"/>
  <c r="D97" i="1"/>
  <c r="H95" i="1"/>
  <c r="G95" i="1"/>
  <c r="E95" i="1"/>
  <c r="D95" i="1"/>
  <c r="H93" i="1"/>
  <c r="G93" i="1"/>
  <c r="G92" i="1" s="1"/>
  <c r="E93" i="1"/>
  <c r="E92" i="1" s="1"/>
  <c r="D93" i="1"/>
  <c r="H92" i="1"/>
  <c r="D92" i="1"/>
  <c r="H90" i="1"/>
  <c r="G90" i="1"/>
  <c r="E90" i="1"/>
  <c r="D90" i="1"/>
  <c r="H88" i="1"/>
  <c r="G88" i="1"/>
  <c r="E88" i="1"/>
  <c r="D88" i="1"/>
  <c r="H86" i="1"/>
  <c r="G86" i="1"/>
  <c r="G85" i="1" s="1"/>
  <c r="E86" i="1"/>
  <c r="E85" i="1" s="1"/>
  <c r="D86" i="1"/>
  <c r="H85" i="1"/>
  <c r="D85" i="1"/>
  <c r="H83" i="1"/>
  <c r="G83" i="1"/>
  <c r="E83" i="1"/>
  <c r="D83" i="1"/>
  <c r="H81" i="1"/>
  <c r="G81" i="1"/>
  <c r="E81" i="1"/>
  <c r="D81" i="1"/>
  <c r="H79" i="1"/>
  <c r="G79" i="1"/>
  <c r="E79" i="1"/>
  <c r="D79" i="1"/>
  <c r="H77" i="1"/>
  <c r="G77" i="1"/>
  <c r="E77" i="1"/>
  <c r="D77" i="1"/>
  <c r="H75" i="1"/>
  <c r="G75" i="1"/>
  <c r="E75" i="1"/>
  <c r="D75" i="1"/>
  <c r="H73" i="1"/>
  <c r="G73" i="1"/>
  <c r="E73" i="1"/>
  <c r="D73" i="1"/>
  <c r="H71" i="1"/>
  <c r="G71" i="1"/>
  <c r="E71" i="1"/>
  <c r="D71" i="1"/>
  <c r="H69" i="1"/>
  <c r="H68" i="1" s="1"/>
  <c r="G69" i="1"/>
  <c r="E69" i="1"/>
  <c r="D69" i="1"/>
  <c r="D68" i="1" s="1"/>
  <c r="E68" i="1"/>
  <c r="H65" i="1"/>
  <c r="G65" i="1"/>
  <c r="G64" i="1" s="1"/>
  <c r="E65" i="1"/>
  <c r="E64" i="1" s="1"/>
  <c r="D65" i="1"/>
  <c r="D64" i="1" s="1"/>
  <c r="H64" i="1"/>
  <c r="H60" i="1"/>
  <c r="G60" i="1"/>
  <c r="G59" i="1" s="1"/>
  <c r="E60" i="1"/>
  <c r="E59" i="1" s="1"/>
  <c r="D60" i="1"/>
  <c r="H59" i="1"/>
  <c r="D59" i="1"/>
  <c r="H55" i="1"/>
  <c r="G55" i="1"/>
  <c r="E55" i="1"/>
  <c r="D55" i="1"/>
  <c r="H48" i="1"/>
  <c r="G48" i="1"/>
  <c r="E48" i="1"/>
  <c r="D48" i="1"/>
  <c r="H46" i="1"/>
  <c r="G46" i="1"/>
  <c r="E46" i="1"/>
  <c r="D46" i="1"/>
  <c r="H43" i="1"/>
  <c r="G43" i="1"/>
  <c r="E43" i="1"/>
  <c r="D43" i="1"/>
  <c r="H41" i="1"/>
  <c r="G41" i="1"/>
  <c r="G40" i="1" s="1"/>
  <c r="E41" i="1"/>
  <c r="D41" i="1"/>
  <c r="H40" i="1"/>
  <c r="D40" i="1"/>
  <c r="H38" i="1"/>
  <c r="G38" i="1"/>
  <c r="E38" i="1"/>
  <c r="D38" i="1"/>
  <c r="H36" i="1"/>
  <c r="G36" i="1"/>
  <c r="E36" i="1"/>
  <c r="D36" i="1"/>
  <c r="H32" i="1"/>
  <c r="G32" i="1"/>
  <c r="G31" i="1" s="1"/>
  <c r="E32" i="1"/>
  <c r="E31" i="1" s="1"/>
  <c r="D32" i="1"/>
  <c r="H31" i="1"/>
  <c r="D31" i="1"/>
  <c r="H28" i="1"/>
  <c r="G28" i="1"/>
  <c r="E28" i="1"/>
  <c r="D28" i="1"/>
  <c r="H26" i="1"/>
  <c r="G26" i="1"/>
  <c r="E26" i="1"/>
  <c r="D26" i="1"/>
  <c r="H22" i="1"/>
  <c r="G22" i="1"/>
  <c r="E22" i="1"/>
  <c r="D22" i="1"/>
  <c r="H20" i="1"/>
  <c r="H19" i="1" s="1"/>
  <c r="G20" i="1"/>
  <c r="E20" i="1"/>
  <c r="D20" i="1"/>
  <c r="D19" i="1" s="1"/>
  <c r="H17" i="1"/>
  <c r="G17" i="1"/>
  <c r="E17" i="1"/>
  <c r="E14" i="1" s="1"/>
  <c r="D17" i="1"/>
  <c r="D14" i="1" s="1"/>
  <c r="H15" i="1"/>
  <c r="G15" i="1"/>
  <c r="E15" i="1"/>
  <c r="D15" i="1"/>
  <c r="H14" i="1"/>
  <c r="G14" i="1"/>
  <c r="H12" i="1"/>
  <c r="H11" i="1" s="1"/>
  <c r="G12" i="1"/>
  <c r="G11" i="1" s="1"/>
  <c r="E12" i="1"/>
  <c r="E11" i="1" s="1"/>
  <c r="D12" i="1"/>
  <c r="D11" i="1" s="1"/>
  <c r="F974" i="1"/>
  <c r="F973" i="1" s="1"/>
  <c r="F972" i="1" s="1"/>
  <c r="C973" i="1"/>
  <c r="A973" i="1"/>
  <c r="F971" i="1"/>
  <c r="F970" i="1" s="1"/>
  <c r="F969" i="1" s="1"/>
  <c r="C970" i="1"/>
  <c r="A970" i="1"/>
  <c r="F968" i="1"/>
  <c r="F967" i="1" s="1"/>
  <c r="F966" i="1" s="1"/>
  <c r="C967" i="1"/>
  <c r="F965" i="1"/>
  <c r="F964" i="1" s="1"/>
  <c r="F963" i="1" s="1"/>
  <c r="C964" i="1"/>
  <c r="A964" i="1"/>
  <c r="F962" i="1"/>
  <c r="F961" i="1" s="1"/>
  <c r="F960" i="1" s="1"/>
  <c r="F959" i="1" s="1"/>
  <c r="C961" i="1"/>
  <c r="A961" i="1"/>
  <c r="F958" i="1"/>
  <c r="F957" i="1" s="1"/>
  <c r="C957" i="1"/>
  <c r="A957" i="1"/>
  <c r="C955" i="1"/>
  <c r="A955" i="1"/>
  <c r="F953" i="1"/>
  <c r="C952" i="1"/>
  <c r="A952" i="1"/>
  <c r="C950" i="1"/>
  <c r="A950" i="1"/>
  <c r="F949" i="1"/>
  <c r="C948" i="1"/>
  <c r="A948" i="1"/>
  <c r="F947" i="1"/>
  <c r="F946" i="1" s="1"/>
  <c r="C946" i="1"/>
  <c r="A946" i="1"/>
  <c r="C943" i="1"/>
  <c r="A943" i="1"/>
  <c r="F942" i="1"/>
  <c r="C941" i="1"/>
  <c r="A941" i="1"/>
  <c r="F940" i="1"/>
  <c r="F939" i="1" s="1"/>
  <c r="C939" i="1"/>
  <c r="A939" i="1"/>
  <c r="C937" i="1"/>
  <c r="A937" i="1"/>
  <c r="C935" i="1"/>
  <c r="A935" i="1"/>
  <c r="F934" i="1"/>
  <c r="C933" i="1"/>
  <c r="A933" i="1"/>
  <c r="F932" i="1"/>
  <c r="F931" i="1" s="1"/>
  <c r="C931" i="1"/>
  <c r="A931" i="1"/>
  <c r="F930" i="1"/>
  <c r="C929" i="1"/>
  <c r="A929" i="1"/>
  <c r="C925" i="1"/>
  <c r="A925" i="1"/>
  <c r="F924" i="1"/>
  <c r="C923" i="1"/>
  <c r="A923" i="1"/>
  <c r="F921" i="1"/>
  <c r="I921" i="1" s="1"/>
  <c r="C919" i="1"/>
  <c r="A919" i="1"/>
  <c r="C916" i="1"/>
  <c r="A916" i="1"/>
  <c r="C913" i="1"/>
  <c r="A913" i="1"/>
  <c r="F912" i="1"/>
  <c r="F911" i="1" s="1"/>
  <c r="C911" i="1"/>
  <c r="A911" i="1"/>
  <c r="C909" i="1"/>
  <c r="A909" i="1"/>
  <c r="F908" i="1"/>
  <c r="F907" i="1" s="1"/>
  <c r="C907" i="1"/>
  <c r="A907" i="1"/>
  <c r="C905" i="1"/>
  <c r="A905" i="1"/>
  <c r="C903" i="1"/>
  <c r="A903" i="1"/>
  <c r="C901" i="1"/>
  <c r="A901" i="1"/>
  <c r="F900" i="1"/>
  <c r="F899" i="1" s="1"/>
  <c r="C899" i="1"/>
  <c r="A899" i="1"/>
  <c r="C896" i="1"/>
  <c r="A896" i="1"/>
  <c r="C893" i="1"/>
  <c r="A893" i="1"/>
  <c r="C891" i="1"/>
  <c r="A891" i="1"/>
  <c r="F890" i="1"/>
  <c r="F889" i="1" s="1"/>
  <c r="C889" i="1"/>
  <c r="A889" i="1"/>
  <c r="C886" i="1"/>
  <c r="A886" i="1"/>
  <c r="F885" i="1"/>
  <c r="F884" i="1" s="1"/>
  <c r="C884" i="1"/>
  <c r="A884" i="1"/>
  <c r="F882" i="1"/>
  <c r="F881" i="1" s="1"/>
  <c r="C881" i="1"/>
  <c r="A881" i="1"/>
  <c r="F880" i="1"/>
  <c r="F879" i="1" s="1"/>
  <c r="C879" i="1"/>
  <c r="A879" i="1"/>
  <c r="C877" i="1"/>
  <c r="A877" i="1"/>
  <c r="C875" i="1"/>
  <c r="A875" i="1"/>
  <c r="F873" i="1"/>
  <c r="F872" i="1" s="1"/>
  <c r="C872" i="1"/>
  <c r="A872" i="1"/>
  <c r="C870" i="1"/>
  <c r="A870" i="1"/>
  <c r="C868" i="1"/>
  <c r="A868" i="1"/>
  <c r="F867" i="1"/>
  <c r="F866" i="1" s="1"/>
  <c r="C866" i="1"/>
  <c r="A866" i="1"/>
  <c r="C862" i="1"/>
  <c r="A862" i="1"/>
  <c r="C860" i="1"/>
  <c r="A860" i="1"/>
  <c r="C858" i="1"/>
  <c r="A858" i="1"/>
  <c r="F857" i="1"/>
  <c r="F856" i="1" s="1"/>
  <c r="C856" i="1"/>
  <c r="A856" i="1"/>
  <c r="C854" i="1"/>
  <c r="A854" i="1"/>
  <c r="C851" i="1"/>
  <c r="A851" i="1"/>
  <c r="C848" i="1"/>
  <c r="A848" i="1"/>
  <c r="F847" i="1"/>
  <c r="F846" i="1" s="1"/>
  <c r="C846" i="1"/>
  <c r="A846" i="1"/>
  <c r="C844" i="1"/>
  <c r="A844" i="1"/>
  <c r="F843" i="1"/>
  <c r="F842" i="1" s="1"/>
  <c r="C842" i="1"/>
  <c r="A842" i="1"/>
  <c r="C840" i="1"/>
  <c r="A840" i="1"/>
  <c r="F839" i="1"/>
  <c r="I839" i="1" s="1"/>
  <c r="F837" i="1"/>
  <c r="I837" i="1" s="1"/>
  <c r="F836" i="1"/>
  <c r="I836" i="1" s="1"/>
  <c r="F835" i="1"/>
  <c r="C834" i="1"/>
  <c r="A834" i="1"/>
  <c r="F832" i="1"/>
  <c r="F831" i="1" s="1"/>
  <c r="C831" i="1"/>
  <c r="A831" i="1"/>
  <c r="C829" i="1"/>
  <c r="A829" i="1"/>
  <c r="F828" i="1"/>
  <c r="F827" i="1" s="1"/>
  <c r="C827" i="1"/>
  <c r="A827" i="1"/>
  <c r="F826" i="1"/>
  <c r="F825" i="1" s="1"/>
  <c r="C825" i="1"/>
  <c r="A825" i="1"/>
  <c r="C823" i="1"/>
  <c r="A823" i="1"/>
  <c r="F822" i="1"/>
  <c r="F821" i="1" s="1"/>
  <c r="C821" i="1"/>
  <c r="A821" i="1"/>
  <c r="F820" i="1"/>
  <c r="F817" i="1"/>
  <c r="C816" i="1"/>
  <c r="A816" i="1"/>
  <c r="C813" i="1"/>
  <c r="A813" i="1"/>
  <c r="C810" i="1"/>
  <c r="A810" i="1"/>
  <c r="C808" i="1"/>
  <c r="A808" i="1"/>
  <c r="F804" i="1"/>
  <c r="C803" i="1"/>
  <c r="A803" i="1"/>
  <c r="C801" i="1"/>
  <c r="A801" i="1"/>
  <c r="C799" i="1"/>
  <c r="A799" i="1"/>
  <c r="C796" i="1"/>
  <c r="A796" i="1"/>
  <c r="C794" i="1"/>
  <c r="A794" i="1"/>
  <c r="C792" i="1"/>
  <c r="A792" i="1"/>
  <c r="C790" i="1"/>
  <c r="A790" i="1"/>
  <c r="C787" i="1"/>
  <c r="A787" i="1"/>
  <c r="C785" i="1"/>
  <c r="A785" i="1"/>
  <c r="F783" i="1"/>
  <c r="C782" i="1"/>
  <c r="A782" i="1"/>
  <c r="C780" i="1"/>
  <c r="A780" i="1"/>
  <c r="F779" i="1"/>
  <c r="F778" i="1" s="1"/>
  <c r="C778" i="1"/>
  <c r="A778" i="1"/>
  <c r="F776" i="1"/>
  <c r="F775" i="1" s="1"/>
  <c r="C775" i="1"/>
  <c r="A775" i="1"/>
  <c r="C773" i="1"/>
  <c r="A773" i="1"/>
  <c r="F772" i="1"/>
  <c r="F771" i="1" s="1"/>
  <c r="C771" i="1"/>
  <c r="A771" i="1"/>
  <c r="C769" i="1"/>
  <c r="A769" i="1"/>
  <c r="F768" i="1"/>
  <c r="F767" i="1" s="1"/>
  <c r="C767" i="1"/>
  <c r="A767" i="1"/>
  <c r="C765" i="1"/>
  <c r="A765" i="1"/>
  <c r="F764" i="1"/>
  <c r="F763" i="1" s="1"/>
  <c r="C763" i="1"/>
  <c r="A763" i="1"/>
  <c r="C761" i="1"/>
  <c r="A761" i="1"/>
  <c r="F760" i="1"/>
  <c r="C759" i="1"/>
  <c r="A759" i="1"/>
  <c r="F757" i="1"/>
  <c r="F756" i="1" s="1"/>
  <c r="C756" i="1"/>
  <c r="A756" i="1"/>
  <c r="C754" i="1"/>
  <c r="A754" i="1"/>
  <c r="C752" i="1"/>
  <c r="A752" i="1"/>
  <c r="C750" i="1"/>
  <c r="A750" i="1"/>
  <c r="F749" i="1"/>
  <c r="F748" i="1" s="1"/>
  <c r="C748" i="1"/>
  <c r="A748" i="1"/>
  <c r="F747" i="1"/>
  <c r="F746" i="1" s="1"/>
  <c r="C746" i="1"/>
  <c r="A746" i="1"/>
  <c r="F745" i="1"/>
  <c r="F744" i="1" s="1"/>
  <c r="C744" i="1"/>
  <c r="A744" i="1"/>
  <c r="F742" i="1"/>
  <c r="F741" i="1" s="1"/>
  <c r="C741" i="1"/>
  <c r="A741" i="1"/>
  <c r="C739" i="1"/>
  <c r="A739" i="1"/>
  <c r="F738" i="1"/>
  <c r="F737" i="1" s="1"/>
  <c r="C737" i="1"/>
  <c r="A737" i="1"/>
  <c r="C735" i="1"/>
  <c r="A735" i="1"/>
  <c r="F734" i="1"/>
  <c r="F733" i="1" s="1"/>
  <c r="C733" i="1"/>
  <c r="A733" i="1"/>
  <c r="C731" i="1"/>
  <c r="A731" i="1"/>
  <c r="F730" i="1"/>
  <c r="F729" i="1" s="1"/>
  <c r="C729" i="1"/>
  <c r="A729" i="1"/>
  <c r="C727" i="1"/>
  <c r="A727" i="1"/>
  <c r="F726" i="1"/>
  <c r="F725" i="1" s="1"/>
  <c r="C725" i="1"/>
  <c r="A725" i="1"/>
  <c r="C722" i="1"/>
  <c r="A722" i="1"/>
  <c r="F721" i="1"/>
  <c r="C718" i="1"/>
  <c r="A718" i="1"/>
  <c r="C716" i="1"/>
  <c r="A716" i="1"/>
  <c r="C714" i="1"/>
  <c r="A714" i="1"/>
  <c r="C712" i="1"/>
  <c r="A712" i="1"/>
  <c r="C709" i="1"/>
  <c r="A709" i="1"/>
  <c r="F708" i="1"/>
  <c r="C707" i="1"/>
  <c r="A707" i="1"/>
  <c r="C705" i="1"/>
  <c r="A705" i="1"/>
  <c r="C703" i="1"/>
  <c r="A703" i="1"/>
  <c r="C701" i="1"/>
  <c r="A701" i="1"/>
  <c r="F700" i="1"/>
  <c r="C699" i="1"/>
  <c r="A699" i="1"/>
  <c r="F698" i="1"/>
  <c r="F697" i="1" s="1"/>
  <c r="C697" i="1"/>
  <c r="A697" i="1"/>
  <c r="C694" i="1"/>
  <c r="A694" i="1"/>
  <c r="F693" i="1"/>
  <c r="C692" i="1"/>
  <c r="A692" i="1"/>
  <c r="C690" i="1"/>
  <c r="A690" i="1"/>
  <c r="F689" i="1"/>
  <c r="F688" i="1" s="1"/>
  <c r="C688" i="1"/>
  <c r="A688" i="1"/>
  <c r="F687" i="1"/>
  <c r="F686" i="1" s="1"/>
  <c r="C686" i="1"/>
  <c r="A686" i="1"/>
  <c r="F685" i="1"/>
  <c r="C684" i="1"/>
  <c r="A684" i="1"/>
  <c r="C682" i="1"/>
  <c r="A682" i="1"/>
  <c r="F681" i="1"/>
  <c r="C680" i="1"/>
  <c r="A680" i="1"/>
  <c r="F678" i="1"/>
  <c r="F677" i="1" s="1"/>
  <c r="C677" i="1"/>
  <c r="A677" i="1"/>
  <c r="F676" i="1"/>
  <c r="F675" i="1" s="1"/>
  <c r="C675" i="1"/>
  <c r="A675" i="1"/>
  <c r="F674" i="1"/>
  <c r="C673" i="1"/>
  <c r="A673" i="1"/>
  <c r="C671" i="1"/>
  <c r="A671" i="1"/>
  <c r="F670" i="1"/>
  <c r="C669" i="1"/>
  <c r="A669" i="1"/>
  <c r="C667" i="1"/>
  <c r="A667" i="1"/>
  <c r="F666" i="1"/>
  <c r="C665" i="1"/>
  <c r="A665" i="1"/>
  <c r="F664" i="1"/>
  <c r="F663" i="1" s="1"/>
  <c r="C663" i="1"/>
  <c r="A663" i="1"/>
  <c r="C661" i="1"/>
  <c r="A661" i="1"/>
  <c r="C657" i="1"/>
  <c r="A657" i="1"/>
  <c r="C655" i="1"/>
  <c r="A655" i="1"/>
  <c r="C653" i="1"/>
  <c r="A653" i="1"/>
  <c r="C651" i="1"/>
  <c r="A651" i="1"/>
  <c r="C649" i="1"/>
  <c r="A649" i="1"/>
  <c r="C647" i="1"/>
  <c r="A647" i="1"/>
  <c r="C645" i="1"/>
  <c r="A645" i="1"/>
  <c r="C643" i="1"/>
  <c r="A643" i="1"/>
  <c r="C641" i="1"/>
  <c r="A641" i="1"/>
  <c r="C638" i="1"/>
  <c r="A638" i="1"/>
  <c r="F637" i="1"/>
  <c r="F636" i="1" s="1"/>
  <c r="C636" i="1"/>
  <c r="A636" i="1"/>
  <c r="F635" i="1"/>
  <c r="F634" i="1" s="1"/>
  <c r="C634" i="1"/>
  <c r="A634" i="1"/>
  <c r="F632" i="1"/>
  <c r="C631" i="1"/>
  <c r="A631" i="1"/>
  <c r="C629" i="1"/>
  <c r="A629" i="1"/>
  <c r="F628" i="1"/>
  <c r="F627" i="1" s="1"/>
  <c r="C627" i="1"/>
  <c r="A627" i="1"/>
  <c r="C625" i="1"/>
  <c r="A625" i="1"/>
  <c r="F624" i="1"/>
  <c r="F623" i="1" s="1"/>
  <c r="C623" i="1"/>
  <c r="A623" i="1"/>
  <c r="C620" i="1"/>
  <c r="A620" i="1"/>
  <c r="C617" i="1"/>
  <c r="A617" i="1"/>
  <c r="F616" i="1"/>
  <c r="F615" i="1" s="1"/>
  <c r="C615" i="1"/>
  <c r="A615" i="1"/>
  <c r="F614" i="1"/>
  <c r="F613" i="1" s="1"/>
  <c r="C613" i="1"/>
  <c r="A613" i="1"/>
  <c r="F612" i="1"/>
  <c r="C611" i="1"/>
  <c r="A611" i="1"/>
  <c r="C609" i="1"/>
  <c r="A609" i="1"/>
  <c r="F608" i="1"/>
  <c r="C607" i="1"/>
  <c r="A607" i="1"/>
  <c r="F606" i="1"/>
  <c r="F605" i="1" s="1"/>
  <c r="C605" i="1"/>
  <c r="A605" i="1"/>
  <c r="F602" i="1"/>
  <c r="I602" i="1" s="1"/>
  <c r="F601" i="1"/>
  <c r="I601" i="1" s="1"/>
  <c r="C599" i="1"/>
  <c r="A599" i="1"/>
  <c r="F598" i="1"/>
  <c r="F597" i="1" s="1"/>
  <c r="C597" i="1"/>
  <c r="A597" i="1"/>
  <c r="F596" i="1"/>
  <c r="C595" i="1"/>
  <c r="A595" i="1"/>
  <c r="C593" i="1"/>
  <c r="A593" i="1"/>
  <c r="F592" i="1"/>
  <c r="C591" i="1"/>
  <c r="A591" i="1"/>
  <c r="F590" i="1"/>
  <c r="F589" i="1" s="1"/>
  <c r="C589" i="1"/>
  <c r="A589" i="1"/>
  <c r="C587" i="1"/>
  <c r="A587" i="1"/>
  <c r="C585" i="1"/>
  <c r="F584" i="1"/>
  <c r="F583" i="1" s="1"/>
  <c r="F572" i="1"/>
  <c r="F571" i="1" s="1"/>
  <c r="F561" i="1"/>
  <c r="F560" i="1" s="1"/>
  <c r="F557" i="1"/>
  <c r="F556" i="1" s="1"/>
  <c r="F555" i="1"/>
  <c r="F554" i="1" s="1"/>
  <c r="F545" i="1"/>
  <c r="F540" i="1"/>
  <c r="I540" i="1" s="1"/>
  <c r="F536" i="1"/>
  <c r="I536" i="1" s="1"/>
  <c r="F534" i="1"/>
  <c r="I534" i="1" s="1"/>
  <c r="F527" i="1"/>
  <c r="F525" i="1"/>
  <c r="F524" i="1" s="1"/>
  <c r="F517" i="1"/>
  <c r="I517" i="1" s="1"/>
  <c r="F507" i="1"/>
  <c r="I507" i="1" s="1"/>
  <c r="F499" i="1"/>
  <c r="F498" i="1" s="1"/>
  <c r="F491" i="1"/>
  <c r="F490" i="1" s="1"/>
  <c r="F489" i="1" s="1"/>
  <c r="C490" i="1"/>
  <c r="A490" i="1"/>
  <c r="F488" i="1"/>
  <c r="F487" i="1" s="1"/>
  <c r="F486" i="1" s="1"/>
  <c r="C487" i="1"/>
  <c r="A487" i="1"/>
  <c r="F485" i="1"/>
  <c r="C484" i="1"/>
  <c r="A484" i="1"/>
  <c r="C481" i="1"/>
  <c r="A481" i="1"/>
  <c r="C478" i="1"/>
  <c r="A478" i="1"/>
  <c r="C474" i="1"/>
  <c r="A474" i="1"/>
  <c r="C472" i="1"/>
  <c r="A472" i="1"/>
  <c r="C469" i="1"/>
  <c r="A469" i="1"/>
  <c r="F468" i="1"/>
  <c r="F467" i="1" s="1"/>
  <c r="C467" i="1"/>
  <c r="A467" i="1"/>
  <c r="C465" i="1"/>
  <c r="A465" i="1"/>
  <c r="C463" i="1"/>
  <c r="A463" i="1"/>
  <c r="C460" i="1"/>
  <c r="A460" i="1"/>
  <c r="C458" i="1"/>
  <c r="A458" i="1"/>
  <c r="C456" i="1"/>
  <c r="A456" i="1"/>
  <c r="C454" i="1"/>
  <c r="A454" i="1"/>
  <c r="C452" i="1"/>
  <c r="A452" i="1"/>
  <c r="C450" i="1"/>
  <c r="A450" i="1"/>
  <c r="C448" i="1"/>
  <c r="A448" i="1"/>
  <c r="C446" i="1"/>
  <c r="A446" i="1"/>
  <c r="C442" i="1"/>
  <c r="A442" i="1"/>
  <c r="C440" i="1"/>
  <c r="A440" i="1"/>
  <c r="C436" i="1"/>
  <c r="A436" i="1"/>
  <c r="F434" i="1"/>
  <c r="F433" i="1" s="1"/>
  <c r="F432" i="1" s="1"/>
  <c r="C433" i="1"/>
  <c r="A433" i="1"/>
  <c r="F431" i="1"/>
  <c r="F430" i="1" s="1"/>
  <c r="C430" i="1"/>
  <c r="A430" i="1"/>
  <c r="C428" i="1"/>
  <c r="A428" i="1"/>
  <c r="F427" i="1"/>
  <c r="F426" i="1" s="1"/>
  <c r="C426" i="1"/>
  <c r="A426" i="1"/>
  <c r="C424" i="1"/>
  <c r="A424" i="1"/>
  <c r="F423" i="1"/>
  <c r="F422" i="1" s="1"/>
  <c r="C422" i="1"/>
  <c r="A422" i="1"/>
  <c r="C420" i="1"/>
  <c r="A420" i="1"/>
  <c r="F419" i="1"/>
  <c r="F418" i="1" s="1"/>
  <c r="C418" i="1"/>
  <c r="A418" i="1"/>
  <c r="C416" i="1"/>
  <c r="A416" i="1"/>
  <c r="C413" i="1"/>
  <c r="A413" i="1"/>
  <c r="F411" i="1"/>
  <c r="F410" i="1" s="1"/>
  <c r="C410" i="1"/>
  <c r="A410" i="1"/>
  <c r="C408" i="1"/>
  <c r="A408" i="1"/>
  <c r="C406" i="1"/>
  <c r="A406" i="1"/>
  <c r="C403" i="1"/>
  <c r="A403" i="1"/>
  <c r="F402" i="1"/>
  <c r="C401" i="1"/>
  <c r="A401" i="1"/>
  <c r="C398" i="1"/>
  <c r="A398" i="1"/>
  <c r="C396" i="1"/>
  <c r="A396" i="1"/>
  <c r="C394" i="1"/>
  <c r="A394" i="1"/>
  <c r="C392" i="1"/>
  <c r="A392" i="1"/>
  <c r="C389" i="1"/>
  <c r="A389" i="1"/>
  <c r="F388" i="1"/>
  <c r="C387" i="1"/>
  <c r="A387" i="1"/>
  <c r="C385" i="1"/>
  <c r="A385" i="1"/>
  <c r="F384" i="1"/>
  <c r="C383" i="1"/>
  <c r="A383" i="1"/>
  <c r="C379" i="1"/>
  <c r="A379" i="1"/>
  <c r="F378" i="1"/>
  <c r="C377" i="1"/>
  <c r="A377" i="1"/>
  <c r="F376" i="1"/>
  <c r="F375" i="1" s="1"/>
  <c r="C375" i="1"/>
  <c r="A375" i="1"/>
  <c r="F374" i="1"/>
  <c r="C373" i="1"/>
  <c r="A373" i="1"/>
  <c r="C371" i="1"/>
  <c r="A371" i="1"/>
  <c r="F369" i="1"/>
  <c r="F368" i="1" s="1"/>
  <c r="F367" i="1" s="1"/>
  <c r="C368" i="1"/>
  <c r="A368" i="1"/>
  <c r="F366" i="1"/>
  <c r="F365" i="1" s="1"/>
  <c r="C365" i="1"/>
  <c r="A365" i="1"/>
  <c r="F364" i="1"/>
  <c r="C363" i="1"/>
  <c r="A363" i="1"/>
  <c r="C361" i="1"/>
  <c r="A361" i="1"/>
  <c r="F360" i="1"/>
  <c r="C359" i="1"/>
  <c r="A359" i="1"/>
  <c r="C357" i="1"/>
  <c r="A357" i="1"/>
  <c r="F356" i="1"/>
  <c r="I356" i="1" s="1"/>
  <c r="F354" i="1"/>
  <c r="F352" i="1"/>
  <c r="C351" i="1"/>
  <c r="A351" i="1"/>
  <c r="F349" i="1"/>
  <c r="C348" i="1"/>
  <c r="A348" i="1"/>
  <c r="C346" i="1"/>
  <c r="A346" i="1"/>
  <c r="F345" i="1"/>
  <c r="C344" i="1"/>
  <c r="A344" i="1"/>
  <c r="F343" i="1"/>
  <c r="F342" i="1" s="1"/>
  <c r="C342" i="1"/>
  <c r="A342" i="1"/>
  <c r="F341" i="1"/>
  <c r="C340" i="1"/>
  <c r="A340" i="1"/>
  <c r="C338" i="1"/>
  <c r="A338" i="1"/>
  <c r="F337" i="1"/>
  <c r="I337" i="1" s="1"/>
  <c r="F335" i="1"/>
  <c r="I335" i="1" s="1"/>
  <c r="F334" i="1"/>
  <c r="C333" i="1"/>
  <c r="A333" i="1"/>
  <c r="C330" i="1"/>
  <c r="A330" i="1"/>
  <c r="C327" i="1"/>
  <c r="A327" i="1"/>
  <c r="F326" i="1"/>
  <c r="F325" i="1" s="1"/>
  <c r="C325" i="1"/>
  <c r="A325" i="1"/>
  <c r="F322" i="1"/>
  <c r="F321" i="1"/>
  <c r="F320" i="1" s="1"/>
  <c r="C320" i="1"/>
  <c r="A320" i="1"/>
  <c r="C318" i="1"/>
  <c r="A318" i="1"/>
  <c r="F317" i="1"/>
  <c r="F316" i="1" s="1"/>
  <c r="C316" i="1"/>
  <c r="A316" i="1"/>
  <c r="F315" i="1"/>
  <c r="F314" i="1"/>
  <c r="C313" i="1"/>
  <c r="A313" i="1"/>
  <c r="C311" i="1"/>
  <c r="A311" i="1"/>
  <c r="C309" i="1"/>
  <c r="A309" i="1"/>
  <c r="F308" i="1"/>
  <c r="F307" i="1" s="1"/>
  <c r="C307" i="1"/>
  <c r="A307" i="1"/>
  <c r="F305" i="1"/>
  <c r="F304" i="1" s="1"/>
  <c r="C304" i="1"/>
  <c r="A304" i="1"/>
  <c r="F303" i="1"/>
  <c r="C302" i="1"/>
  <c r="A302" i="1"/>
  <c r="F300" i="1"/>
  <c r="C299" i="1"/>
  <c r="A299" i="1"/>
  <c r="C297" i="1"/>
  <c r="A297" i="1"/>
  <c r="F296" i="1"/>
  <c r="C295" i="1"/>
  <c r="A295" i="1"/>
  <c r="F293" i="1"/>
  <c r="F292" i="1" s="1"/>
  <c r="C292" i="1"/>
  <c r="A292" i="1"/>
  <c r="F291" i="1"/>
  <c r="F290" i="1" s="1"/>
  <c r="C290" i="1"/>
  <c r="A290" i="1"/>
  <c r="F289" i="1"/>
  <c r="F288" i="1" s="1"/>
  <c r="C288" i="1"/>
  <c r="A288" i="1"/>
  <c r="F287" i="1"/>
  <c r="F286" i="1" s="1"/>
  <c r="C286" i="1"/>
  <c r="A286" i="1"/>
  <c r="C284" i="1"/>
  <c r="A284" i="1"/>
  <c r="C282" i="1"/>
  <c r="A282" i="1"/>
  <c r="F281" i="1"/>
  <c r="F280" i="1" s="1"/>
  <c r="C280" i="1"/>
  <c r="A280" i="1"/>
  <c r="F279" i="1"/>
  <c r="F278" i="1" s="1"/>
  <c r="C278" i="1"/>
  <c r="A278" i="1"/>
  <c r="C276" i="1"/>
  <c r="A276" i="1"/>
  <c r="C273" i="1"/>
  <c r="A273" i="1"/>
  <c r="F272" i="1"/>
  <c r="F271" i="1" s="1"/>
  <c r="C271" i="1"/>
  <c r="A271" i="1"/>
  <c r="F270" i="1"/>
  <c r="F269" i="1" s="1"/>
  <c r="C269" i="1"/>
  <c r="A269" i="1"/>
  <c r="F268" i="1"/>
  <c r="C267" i="1"/>
  <c r="A267" i="1"/>
  <c r="C265" i="1"/>
  <c r="A265" i="1"/>
  <c r="C263" i="1"/>
  <c r="A263" i="1"/>
  <c r="F262" i="1"/>
  <c r="F261" i="1" s="1"/>
  <c r="C261" i="1"/>
  <c r="A261" i="1"/>
  <c r="C258" i="1"/>
  <c r="A258" i="1"/>
  <c r="C256" i="1"/>
  <c r="A256" i="1"/>
  <c r="F255" i="1"/>
  <c r="F254" i="1" s="1"/>
  <c r="C254" i="1"/>
  <c r="A254" i="1"/>
  <c r="F253" i="1"/>
  <c r="F252" i="1" s="1"/>
  <c r="C252" i="1"/>
  <c r="A252" i="1"/>
  <c r="C250" i="1"/>
  <c r="A250" i="1"/>
  <c r="F249" i="1"/>
  <c r="C248" i="1"/>
  <c r="A248" i="1"/>
  <c r="F247" i="1"/>
  <c r="F246" i="1" s="1"/>
  <c r="C246" i="1"/>
  <c r="A246" i="1"/>
  <c r="F245" i="1"/>
  <c r="C244" i="1"/>
  <c r="A244" i="1"/>
  <c r="C242" i="1"/>
  <c r="A242" i="1"/>
  <c r="F240" i="1"/>
  <c r="F239" i="1" s="1"/>
  <c r="C239" i="1"/>
  <c r="A239" i="1"/>
  <c r="F238" i="1"/>
  <c r="F236" i="1"/>
  <c r="C235" i="1"/>
  <c r="A235" i="1"/>
  <c r="C233" i="1"/>
  <c r="A233" i="1"/>
  <c r="C231" i="1"/>
  <c r="A231" i="1"/>
  <c r="C229" i="1"/>
  <c r="A229" i="1"/>
  <c r="C226" i="1"/>
  <c r="A226" i="1"/>
  <c r="F225" i="1"/>
  <c r="C224" i="1"/>
  <c r="A224" i="1"/>
  <c r="C222" i="1"/>
  <c r="A222" i="1"/>
  <c r="F221" i="1"/>
  <c r="F220" i="1" s="1"/>
  <c r="C220" i="1"/>
  <c r="A220" i="1"/>
  <c r="C218" i="1"/>
  <c r="A218" i="1"/>
  <c r="F217" i="1"/>
  <c r="C216" i="1"/>
  <c r="A216" i="1"/>
  <c r="F215" i="1"/>
  <c r="F214" i="1" s="1"/>
  <c r="C214" i="1"/>
  <c r="A214" i="1"/>
  <c r="F212" i="1"/>
  <c r="F211" i="1" s="1"/>
  <c r="C211" i="1"/>
  <c r="A211" i="1"/>
  <c r="F210" i="1"/>
  <c r="C209" i="1"/>
  <c r="A209" i="1"/>
  <c r="F208" i="1"/>
  <c r="F207" i="1" s="1"/>
  <c r="C207" i="1"/>
  <c r="A207" i="1"/>
  <c r="F206" i="1"/>
  <c r="C205" i="1"/>
  <c r="A205" i="1"/>
  <c r="C203" i="1"/>
  <c r="A203" i="1"/>
  <c r="C201" i="1"/>
  <c r="A201" i="1"/>
  <c r="C199" i="1"/>
  <c r="A199" i="1"/>
  <c r="F198" i="1"/>
  <c r="F197" i="1" s="1"/>
  <c r="C197" i="1"/>
  <c r="A197" i="1"/>
  <c r="F195" i="1"/>
  <c r="F194" i="1" s="1"/>
  <c r="C194" i="1"/>
  <c r="A194" i="1"/>
  <c r="C192" i="1"/>
  <c r="A192" i="1"/>
  <c r="F191" i="1"/>
  <c r="F190" i="1" s="1"/>
  <c r="C190" i="1"/>
  <c r="A190" i="1"/>
  <c r="C188" i="1"/>
  <c r="A188" i="1"/>
  <c r="F187" i="1"/>
  <c r="F186" i="1" s="1"/>
  <c r="C186" i="1"/>
  <c r="A186" i="1"/>
  <c r="F185" i="1"/>
  <c r="F184" i="1" s="1"/>
  <c r="C184" i="1"/>
  <c r="A184" i="1"/>
  <c r="F183" i="1"/>
  <c r="F182" i="1" s="1"/>
  <c r="C182" i="1"/>
  <c r="A182" i="1"/>
  <c r="F181" i="1"/>
  <c r="F180" i="1" s="1"/>
  <c r="C180" i="1"/>
  <c r="A180" i="1"/>
  <c r="F179" i="1"/>
  <c r="F178" i="1" s="1"/>
  <c r="C178" i="1"/>
  <c r="A178" i="1"/>
  <c r="F175" i="1"/>
  <c r="F174" i="1" s="1"/>
  <c r="C174" i="1"/>
  <c r="A174" i="1"/>
  <c r="F173" i="1"/>
  <c r="F172" i="1" s="1"/>
  <c r="C172" i="1"/>
  <c r="A172" i="1"/>
  <c r="F171" i="1"/>
  <c r="F170" i="1" s="1"/>
  <c r="C170" i="1"/>
  <c r="A170" i="1"/>
  <c r="C168" i="1"/>
  <c r="A168" i="1"/>
  <c r="F167" i="1"/>
  <c r="F166" i="1" s="1"/>
  <c r="C166" i="1"/>
  <c r="A166" i="1"/>
  <c r="C164" i="1"/>
  <c r="A164" i="1"/>
  <c r="F163" i="1"/>
  <c r="F162" i="1" s="1"/>
  <c r="C162" i="1"/>
  <c r="A162" i="1"/>
  <c r="C160" i="1"/>
  <c r="A160" i="1"/>
  <c r="F159" i="1"/>
  <c r="F158" i="1" s="1"/>
  <c r="C158" i="1"/>
  <c r="A158" i="1"/>
  <c r="F156" i="1"/>
  <c r="F155" i="1" s="1"/>
  <c r="C155" i="1"/>
  <c r="A155" i="1"/>
  <c r="F154" i="1"/>
  <c r="F153" i="1" s="1"/>
  <c r="F150" i="1" s="1"/>
  <c r="C153" i="1"/>
  <c r="A153" i="1"/>
  <c r="F152" i="1"/>
  <c r="F151" i="1" s="1"/>
  <c r="C151" i="1"/>
  <c r="A151" i="1"/>
  <c r="F149" i="1"/>
  <c r="F148" i="1" s="1"/>
  <c r="C148" i="1"/>
  <c r="A148" i="1"/>
  <c r="C146" i="1"/>
  <c r="A146" i="1"/>
  <c r="C144" i="1"/>
  <c r="A144" i="1"/>
  <c r="C142" i="1"/>
  <c r="A142" i="1"/>
  <c r="C140" i="1"/>
  <c r="A140" i="1"/>
  <c r="F138" i="1"/>
  <c r="C137" i="1"/>
  <c r="A137" i="1"/>
  <c r="C134" i="1"/>
  <c r="A134" i="1"/>
  <c r="C132" i="1"/>
  <c r="A132" i="1"/>
  <c r="C130" i="1"/>
  <c r="A130" i="1"/>
  <c r="C128" i="1"/>
  <c r="A128" i="1"/>
  <c r="C126" i="1"/>
  <c r="A126" i="1"/>
  <c r="C124" i="1"/>
  <c r="A124" i="1"/>
  <c r="C122" i="1"/>
  <c r="A122" i="1"/>
  <c r="F120" i="1"/>
  <c r="I120" i="1" s="1"/>
  <c r="F117" i="1"/>
  <c r="C116" i="1"/>
  <c r="A116" i="1"/>
  <c r="F115" i="1"/>
  <c r="F114" i="1" s="1"/>
  <c r="C114" i="1"/>
  <c r="A114" i="1"/>
  <c r="C112" i="1"/>
  <c r="A112" i="1"/>
  <c r="F111" i="1"/>
  <c r="F110" i="1" s="1"/>
  <c r="C110" i="1"/>
  <c r="A110" i="1"/>
  <c r="F109" i="1"/>
  <c r="C108" i="1"/>
  <c r="A108" i="1"/>
  <c r="C106" i="1"/>
  <c r="A106" i="1"/>
  <c r="C104" i="1"/>
  <c r="A104" i="1"/>
  <c r="C102" i="1"/>
  <c r="F101" i="1"/>
  <c r="F100" i="1" s="1"/>
  <c r="F96" i="1"/>
  <c r="F95" i="1" s="1"/>
  <c r="F91" i="1"/>
  <c r="F90" i="1" s="1"/>
  <c r="F80" i="1"/>
  <c r="F79" i="1" s="1"/>
  <c r="F74" i="1"/>
  <c r="F73" i="1" s="1"/>
  <c r="F72" i="1"/>
  <c r="F71" i="1" s="1"/>
  <c r="F63" i="1"/>
  <c r="I63" i="1" s="1"/>
  <c r="F62" i="1"/>
  <c r="I62" i="1" s="1"/>
  <c r="F61" i="1"/>
  <c r="F58" i="1"/>
  <c r="I58" i="1" s="1"/>
  <c r="F57" i="1"/>
  <c r="I57" i="1" s="1"/>
  <c r="F53" i="1"/>
  <c r="F52" i="1"/>
  <c r="F51" i="1"/>
  <c r="I51" i="1" s="1"/>
  <c r="F50" i="1"/>
  <c r="I50" i="1" s="1"/>
  <c r="F49" i="1"/>
  <c r="F47" i="1"/>
  <c r="F45" i="1"/>
  <c r="I45" i="1" s="1"/>
  <c r="F39" i="1"/>
  <c r="F37" i="1"/>
  <c r="F35" i="1"/>
  <c r="I35" i="1" s="1"/>
  <c r="F34" i="1"/>
  <c r="I34" i="1" s="1"/>
  <c r="F33" i="1"/>
  <c r="F30" i="1"/>
  <c r="I30" i="1" s="1"/>
  <c r="F29" i="1"/>
  <c r="F25" i="1"/>
  <c r="I25" i="1" s="1"/>
  <c r="F24" i="1"/>
  <c r="I24" i="1" s="1"/>
  <c r="F23" i="1"/>
  <c r="F18" i="1"/>
  <c r="F17" i="1" s="1"/>
  <c r="F14" i="1" s="1"/>
  <c r="F16" i="1"/>
  <c r="F15" i="1" s="1"/>
  <c r="F13" i="1"/>
  <c r="I13" i="1" s="1"/>
  <c r="E19" i="1" l="1"/>
  <c r="D370" i="1"/>
  <c r="D462" i="1"/>
  <c r="H502" i="1"/>
  <c r="G568" i="1"/>
  <c r="D758" i="1"/>
  <c r="D777" i="1"/>
  <c r="D789" i="1"/>
  <c r="D833" i="1"/>
  <c r="E853" i="1"/>
  <c r="D865" i="1"/>
  <c r="H883" i="1"/>
  <c r="G888" i="1"/>
  <c r="D898" i="1"/>
  <c r="G945" i="1"/>
  <c r="H551" i="1"/>
  <c r="H928" i="1"/>
  <c r="H927" i="1" s="1"/>
  <c r="G68" i="1"/>
  <c r="G196" i="1"/>
  <c r="E382" i="1"/>
  <c r="D415" i="1"/>
  <c r="G476" i="1"/>
  <c r="D551" i="1"/>
  <c r="E622" i="1"/>
  <c r="G696" i="1"/>
  <c r="G711" i="1"/>
  <c r="G807" i="1"/>
  <c r="G874" i="1"/>
  <c r="G898" i="1"/>
  <c r="D928" i="1"/>
  <c r="D927" i="1" s="1"/>
  <c r="G294" i="1"/>
  <c r="G306" i="1"/>
  <c r="G332" i="1"/>
  <c r="E350" i="1"/>
  <c r="H370" i="1"/>
  <c r="H405" i="1"/>
  <c r="E415" i="1"/>
  <c r="H462" i="1"/>
  <c r="E604" i="1"/>
  <c r="G633" i="1"/>
  <c r="E640" i="1"/>
  <c r="H758" i="1"/>
  <c r="H777" i="1"/>
  <c r="H789" i="1"/>
  <c r="H833" i="1"/>
  <c r="H898" i="1"/>
  <c r="E945" i="1"/>
  <c r="F209" i="1"/>
  <c r="I209" i="1" s="1"/>
  <c r="I345" i="1"/>
  <c r="F344" i="1"/>
  <c r="I352" i="1"/>
  <c r="I364" i="1"/>
  <c r="F363" i="1"/>
  <c r="I402" i="1"/>
  <c r="F401" i="1"/>
  <c r="I485" i="1"/>
  <c r="F484" i="1"/>
  <c r="F483" i="1" s="1"/>
  <c r="I612" i="1"/>
  <c r="F611" i="1"/>
  <c r="I681" i="1"/>
  <c r="F680" i="1"/>
  <c r="I693" i="1"/>
  <c r="F692" i="1"/>
  <c r="I700" i="1"/>
  <c r="F699" i="1"/>
  <c r="I721" i="1"/>
  <c r="F720" i="1"/>
  <c r="I930" i="1"/>
  <c r="F929" i="1"/>
  <c r="I942" i="1"/>
  <c r="F941" i="1"/>
  <c r="I949" i="1"/>
  <c r="F948" i="1"/>
  <c r="F12" i="1"/>
  <c r="F11" i="1" s="1"/>
  <c r="G19" i="1"/>
  <c r="E176" i="1"/>
  <c r="E476" i="1"/>
  <c r="I61" i="1"/>
  <c r="F60" i="1"/>
  <c r="F59" i="1" s="1"/>
  <c r="I109" i="1"/>
  <c r="F108" i="1"/>
  <c r="I23" i="1"/>
  <c r="F22" i="1"/>
  <c r="I37" i="1"/>
  <c r="F36" i="1"/>
  <c r="I49" i="1"/>
  <c r="I138" i="1"/>
  <c r="F137" i="1"/>
  <c r="F136" i="1" s="1"/>
  <c r="I216" i="1"/>
  <c r="F216" i="1"/>
  <c r="F248" i="1"/>
  <c r="I248" i="1" s="1"/>
  <c r="I349" i="1"/>
  <c r="F348" i="1"/>
  <c r="I378" i="1"/>
  <c r="F377" i="1"/>
  <c r="I592" i="1"/>
  <c r="F591" i="1"/>
  <c r="I666" i="1"/>
  <c r="F665" i="1"/>
  <c r="I685" i="1"/>
  <c r="F684" i="1"/>
  <c r="I708" i="1"/>
  <c r="F707" i="1"/>
  <c r="I953" i="1"/>
  <c r="F952" i="1"/>
  <c r="I29" i="1"/>
  <c r="F28" i="1"/>
  <c r="F235" i="1"/>
  <c r="I235" i="1" s="1"/>
  <c r="I296" i="1"/>
  <c r="F295" i="1"/>
  <c r="I303" i="1"/>
  <c r="F302" i="1"/>
  <c r="I341" i="1"/>
  <c r="F340" i="1"/>
  <c r="I384" i="1"/>
  <c r="F383" i="1"/>
  <c r="I596" i="1"/>
  <c r="F595" i="1"/>
  <c r="I670" i="1"/>
  <c r="F669" i="1"/>
  <c r="I760" i="1"/>
  <c r="F759" i="1"/>
  <c r="I934" i="1"/>
  <c r="F933" i="1"/>
  <c r="E493" i="1"/>
  <c r="I47" i="1"/>
  <c r="F46" i="1"/>
  <c r="I33" i="1"/>
  <c r="F32" i="1"/>
  <c r="F31" i="1" s="1"/>
  <c r="I39" i="1"/>
  <c r="F38" i="1"/>
  <c r="F205" i="1"/>
  <c r="I205" i="1" s="1"/>
  <c r="I224" i="1"/>
  <c r="F224" i="1"/>
  <c r="F237" i="1"/>
  <c r="I237" i="1" s="1"/>
  <c r="I244" i="1"/>
  <c r="F244" i="1"/>
  <c r="F267" i="1"/>
  <c r="I267" i="1" s="1"/>
  <c r="I300" i="1"/>
  <c r="F313" i="1"/>
  <c r="I360" i="1"/>
  <c r="F359" i="1"/>
  <c r="I374" i="1"/>
  <c r="F373" i="1"/>
  <c r="I388" i="1"/>
  <c r="F387" i="1"/>
  <c r="I608" i="1"/>
  <c r="F607" i="1"/>
  <c r="F631" i="1"/>
  <c r="I631" i="1" s="1"/>
  <c r="I674" i="1"/>
  <c r="F673" i="1"/>
  <c r="I924" i="1"/>
  <c r="F923" i="1"/>
  <c r="D67" i="1"/>
  <c r="D177" i="1"/>
  <c r="H177" i="1"/>
  <c r="H275" i="1"/>
  <c r="H350" i="1"/>
  <c r="G370" i="1"/>
  <c r="G323" i="1" s="1"/>
  <c r="D382" i="1"/>
  <c r="D381" i="1" s="1"/>
  <c r="H382" i="1"/>
  <c r="H381" i="1" s="1"/>
  <c r="E391" i="1"/>
  <c r="E381" i="1" s="1"/>
  <c r="D445" i="1"/>
  <c r="D444" i="1" s="1"/>
  <c r="H445" i="1"/>
  <c r="G445" i="1"/>
  <c r="D959" i="1"/>
  <c r="E139" i="1"/>
  <c r="H139" i="1"/>
  <c r="H67" i="1" s="1"/>
  <c r="G405" i="1"/>
  <c r="G415" i="1"/>
  <c r="G462" i="1"/>
  <c r="G502" i="1"/>
  <c r="G493" i="1" s="1"/>
  <c r="D523" i="1"/>
  <c r="H523" i="1"/>
  <c r="G551" i="1"/>
  <c r="G550" i="1" s="1"/>
  <c r="E40" i="1"/>
  <c r="E157" i="1"/>
  <c r="E67" i="1" s="1"/>
  <c r="D306" i="1"/>
  <c r="H306" i="1"/>
  <c r="E370" i="1"/>
  <c r="E323" i="1" s="1"/>
  <c r="G391" i="1"/>
  <c r="G381" i="1" s="1"/>
  <c r="G176" i="1"/>
  <c r="D493" i="1"/>
  <c r="H493" i="1"/>
  <c r="D582" i="1"/>
  <c r="H582" i="1"/>
  <c r="E660" i="1"/>
  <c r="E679" i="1"/>
  <c r="E724" i="1"/>
  <c r="E743" i="1"/>
  <c r="G758" i="1"/>
  <c r="G777" i="1"/>
  <c r="G789" i="1"/>
  <c r="E815" i="1"/>
  <c r="G833" i="1"/>
  <c r="D853" i="1"/>
  <c r="H853" i="1"/>
  <c r="G928" i="1"/>
  <c r="E551" i="1"/>
  <c r="E550" i="1" s="1"/>
  <c r="D696" i="1"/>
  <c r="D659" i="1" s="1"/>
  <c r="H696" i="1"/>
  <c r="E865" i="1"/>
  <c r="D888" i="1"/>
  <c r="H888" i="1"/>
  <c r="E922" i="1"/>
  <c r="G954" i="1"/>
  <c r="H659" i="1"/>
  <c r="G724" i="1"/>
  <c r="G659" i="1" s="1"/>
  <c r="G743" i="1"/>
  <c r="E758" i="1"/>
  <c r="E777" i="1"/>
  <c r="E789" i="1"/>
  <c r="D807" i="1"/>
  <c r="H807" i="1"/>
  <c r="H806" i="1" s="1"/>
  <c r="G815" i="1"/>
  <c r="E833" i="1"/>
  <c r="E806" i="1" s="1"/>
  <c r="D874" i="1"/>
  <c r="H874" i="1"/>
  <c r="E883" i="1"/>
  <c r="E928" i="1"/>
  <c r="E927" i="1" s="1"/>
  <c r="D604" i="1"/>
  <c r="H604" i="1"/>
  <c r="D622" i="1"/>
  <c r="H622" i="1"/>
  <c r="H550" i="1" s="1"/>
  <c r="D640" i="1"/>
  <c r="H640" i="1"/>
  <c r="G864" i="1"/>
  <c r="D10" i="1"/>
  <c r="E10" i="1"/>
  <c r="G67" i="1"/>
  <c r="H323" i="1"/>
  <c r="H10" i="1"/>
  <c r="G10" i="1"/>
  <c r="D323" i="1"/>
  <c r="D476" i="1"/>
  <c r="H476" i="1"/>
  <c r="F44" i="1"/>
  <c r="F43" i="1" s="1"/>
  <c r="I53" i="1"/>
  <c r="F56" i="1"/>
  <c r="F55" i="1" s="1"/>
  <c r="F70" i="1"/>
  <c r="F69" i="1" s="1"/>
  <c r="F78" i="1"/>
  <c r="F77" i="1" s="1"/>
  <c r="F89" i="1"/>
  <c r="F88" i="1" s="1"/>
  <c r="F94" i="1"/>
  <c r="F93" i="1" s="1"/>
  <c r="F103" i="1"/>
  <c r="F102" i="1" s="1"/>
  <c r="F107" i="1"/>
  <c r="F106" i="1" s="1"/>
  <c r="F113" i="1"/>
  <c r="I271" i="1"/>
  <c r="F21" i="1"/>
  <c r="F20" i="1" s="1"/>
  <c r="F27" i="1"/>
  <c r="I52" i="1"/>
  <c r="F42" i="1"/>
  <c r="F41" i="1" s="1"/>
  <c r="F54" i="1"/>
  <c r="I54" i="1" s="1"/>
  <c r="F66" i="1"/>
  <c r="F65" i="1" s="1"/>
  <c r="F64" i="1" s="1"/>
  <c r="F76" i="1"/>
  <c r="F75" i="1" s="1"/>
  <c r="F82" i="1"/>
  <c r="F81" i="1" s="1"/>
  <c r="F87" i="1"/>
  <c r="F86" i="1" s="1"/>
  <c r="I117" i="1"/>
  <c r="F125" i="1"/>
  <c r="F124" i="1" s="1"/>
  <c r="I468" i="1"/>
  <c r="I220" i="1"/>
  <c r="I252" i="1"/>
  <c r="F563" i="1"/>
  <c r="F562" i="1" s="1"/>
  <c r="F118" i="1"/>
  <c r="I118" i="1" s="1"/>
  <c r="F119" i="1"/>
  <c r="F145" i="1"/>
  <c r="F144" i="1" s="1"/>
  <c r="F147" i="1"/>
  <c r="F146" i="1" s="1"/>
  <c r="F161" i="1"/>
  <c r="F160" i="1" s="1"/>
  <c r="F157" i="1" s="1"/>
  <c r="F165" i="1"/>
  <c r="F164" i="1" s="1"/>
  <c r="F169" i="1"/>
  <c r="F168" i="1" s="1"/>
  <c r="F202" i="1"/>
  <c r="F219" i="1"/>
  <c r="F218" i="1" s="1"/>
  <c r="F232" i="1"/>
  <c r="F251" i="1"/>
  <c r="F250" i="1" s="1"/>
  <c r="F257" i="1"/>
  <c r="F264" i="1"/>
  <c r="F274" i="1"/>
  <c r="F273" i="1" s="1"/>
  <c r="F277" i="1"/>
  <c r="F276" i="1" s="1"/>
  <c r="F298" i="1"/>
  <c r="F297" i="1" s="1"/>
  <c r="F347" i="1"/>
  <c r="F346" i="1" s="1"/>
  <c r="F353" i="1"/>
  <c r="I353" i="1" s="1"/>
  <c r="F380" i="1"/>
  <c r="F379" i="1" s="1"/>
  <c r="F397" i="1"/>
  <c r="F396" i="1" s="1"/>
  <c r="F399" i="1"/>
  <c r="F398" i="1" s="1"/>
  <c r="F407" i="1"/>
  <c r="F406" i="1" s="1"/>
  <c r="F409" i="1"/>
  <c r="F408" i="1" s="1"/>
  <c r="F466" i="1"/>
  <c r="F465" i="1" s="1"/>
  <c r="F508" i="1"/>
  <c r="I508" i="1" s="1"/>
  <c r="F579" i="1"/>
  <c r="F141" i="1"/>
  <c r="F140" i="1" s="1"/>
  <c r="F143" i="1"/>
  <c r="F142" i="1" s="1"/>
  <c r="F200" i="1"/>
  <c r="F199" i="1" s="1"/>
  <c r="F223" i="1"/>
  <c r="F222" i="1" s="1"/>
  <c r="F230" i="1"/>
  <c r="F229" i="1" s="1"/>
  <c r="I315" i="1"/>
  <c r="I322" i="1"/>
  <c r="F355" i="1"/>
  <c r="I355" i="1" s="1"/>
  <c r="F358" i="1"/>
  <c r="F357" i="1" s="1"/>
  <c r="F386" i="1"/>
  <c r="F385" i="1" s="1"/>
  <c r="F393" i="1"/>
  <c r="F392" i="1" s="1"/>
  <c r="F391" i="1" s="1"/>
  <c r="F395" i="1"/>
  <c r="F394" i="1" s="1"/>
  <c r="F404" i="1"/>
  <c r="F403" i="1" s="1"/>
  <c r="F437" i="1"/>
  <c r="F438" i="1"/>
  <c r="I438" i="1" s="1"/>
  <c r="F443" i="1"/>
  <c r="F442" i="1" s="1"/>
  <c r="F449" i="1"/>
  <c r="F448" i="1" s="1"/>
  <c r="F453" i="1"/>
  <c r="F452" i="1" s="1"/>
  <c r="F457" i="1"/>
  <c r="F456" i="1" s="1"/>
  <c r="F461" i="1"/>
  <c r="F460" i="1" s="1"/>
  <c r="F464" i="1"/>
  <c r="F463" i="1" s="1"/>
  <c r="I467" i="1"/>
  <c r="F475" i="1"/>
  <c r="F474" i="1" s="1"/>
  <c r="F501" i="1"/>
  <c r="F500" i="1" s="1"/>
  <c r="F497" i="1" s="1"/>
  <c r="F513" i="1"/>
  <c r="I513" i="1" s="1"/>
  <c r="F518" i="1"/>
  <c r="I518" i="1" s="1"/>
  <c r="F528" i="1"/>
  <c r="I528" i="1" s="1"/>
  <c r="I545" i="1"/>
  <c r="F129" i="1"/>
  <c r="F128" i="1" s="1"/>
  <c r="F133" i="1"/>
  <c r="F132" i="1" s="1"/>
  <c r="F189" i="1"/>
  <c r="F188" i="1" s="1"/>
  <c r="F177" i="1" s="1"/>
  <c r="F193" i="1"/>
  <c r="F192" i="1" s="1"/>
  <c r="F204" i="1"/>
  <c r="F203" i="1" s="1"/>
  <c r="F227" i="1"/>
  <c r="F226" i="1" s="1"/>
  <c r="F234" i="1"/>
  <c r="F233" i="1" s="1"/>
  <c r="F243" i="1"/>
  <c r="F242" i="1" s="1"/>
  <c r="F259" i="1"/>
  <c r="F258" i="1" s="1"/>
  <c r="F266" i="1"/>
  <c r="F265" i="1" s="1"/>
  <c r="F283" i="1"/>
  <c r="F282" i="1" s="1"/>
  <c r="I282" i="1" s="1"/>
  <c r="F285" i="1"/>
  <c r="F284" i="1" s="1"/>
  <c r="F301" i="1"/>
  <c r="I301" i="1" s="1"/>
  <c r="F310" i="1"/>
  <c r="F309" i="1" s="1"/>
  <c r="F312" i="1"/>
  <c r="F311" i="1" s="1"/>
  <c r="F336" i="1"/>
  <c r="I336" i="1" s="1"/>
  <c r="F339" i="1"/>
  <c r="F338" i="1" s="1"/>
  <c r="I354" i="1"/>
  <c r="F362" i="1"/>
  <c r="F361" i="1" s="1"/>
  <c r="F372" i="1"/>
  <c r="F371" i="1" s="1"/>
  <c r="F390" i="1"/>
  <c r="F389" i="1" s="1"/>
  <c r="F533" i="1"/>
  <c r="I533" i="1" s="1"/>
  <c r="F535" i="1"/>
  <c r="I535" i="1" s="1"/>
  <c r="F537" i="1"/>
  <c r="I537" i="1" s="1"/>
  <c r="F553" i="1"/>
  <c r="F552" i="1" s="1"/>
  <c r="F581" i="1"/>
  <c r="F588" i="1"/>
  <c r="F600" i="1"/>
  <c r="F539" i="1"/>
  <c r="F541" i="1"/>
  <c r="I541" i="1" s="1"/>
  <c r="F546" i="1"/>
  <c r="I546" i="1" s="1"/>
  <c r="F549" i="1"/>
  <c r="F548" i="1" s="1"/>
  <c r="F547" i="1" s="1"/>
  <c r="F559" i="1"/>
  <c r="F558" i="1" s="1"/>
  <c r="F565" i="1"/>
  <c r="F564" i="1" s="1"/>
  <c r="F567" i="1"/>
  <c r="F570" i="1"/>
  <c r="F569" i="1" s="1"/>
  <c r="F586" i="1"/>
  <c r="F585" i="1" s="1"/>
  <c r="F618" i="1"/>
  <c r="F617" i="1" s="1"/>
  <c r="F621" i="1"/>
  <c r="F620" i="1" s="1"/>
  <c r="F619" i="1" s="1"/>
  <c r="F644" i="1"/>
  <c r="F643" i="1" s="1"/>
  <c r="I664" i="1"/>
  <c r="F691" i="1"/>
  <c r="F690" i="1" s="1"/>
  <c r="I820" i="1"/>
  <c r="F861" i="1"/>
  <c r="F860" i="1" s="1"/>
  <c r="F871" i="1"/>
  <c r="F892" i="1"/>
  <c r="F626" i="1"/>
  <c r="F625" i="1" s="1"/>
  <c r="F622" i="1" s="1"/>
  <c r="F668" i="1"/>
  <c r="F667" i="1" s="1"/>
  <c r="F695" i="1"/>
  <c r="F694" i="1" s="1"/>
  <c r="F702" i="1"/>
  <c r="F701" i="1" s="1"/>
  <c r="F706" i="1"/>
  <c r="F705" i="1" s="1"/>
  <c r="F713" i="1"/>
  <c r="F712" i="1" s="1"/>
  <c r="F717" i="1"/>
  <c r="F716" i="1" s="1"/>
  <c r="F723" i="1"/>
  <c r="F722" i="1" s="1"/>
  <c r="F755" i="1"/>
  <c r="F754" i="1" s="1"/>
  <c r="F798" i="1"/>
  <c r="F805" i="1"/>
  <c r="I805" i="1" s="1"/>
  <c r="F878" i="1"/>
  <c r="F574" i="1"/>
  <c r="F573" i="1" s="1"/>
  <c r="F577" i="1"/>
  <c r="F576" i="1" s="1"/>
  <c r="F594" i="1"/>
  <c r="F593" i="1" s="1"/>
  <c r="F603" i="1"/>
  <c r="I603" i="1" s="1"/>
  <c r="F610" i="1"/>
  <c r="F609" i="1" s="1"/>
  <c r="I616" i="1"/>
  <c r="F630" i="1"/>
  <c r="F629" i="1" s="1"/>
  <c r="F672" i="1"/>
  <c r="F671" i="1" s="1"/>
  <c r="I678" i="1"/>
  <c r="F683" i="1"/>
  <c r="F682" i="1" s="1"/>
  <c r="I689" i="1"/>
  <c r="F710" i="1"/>
  <c r="F709" i="1" s="1"/>
  <c r="F751" i="1"/>
  <c r="F750" i="1" s="1"/>
  <c r="F743" i="1" s="1"/>
  <c r="F753" i="1"/>
  <c r="F752" i="1" s="1"/>
  <c r="I763" i="1"/>
  <c r="I767" i="1"/>
  <c r="I771" i="1"/>
  <c r="I882" i="1"/>
  <c r="I885" i="1"/>
  <c r="F784" i="1"/>
  <c r="F814" i="1"/>
  <c r="F813" i="1" s="1"/>
  <c r="F812" i="1" s="1"/>
  <c r="F818" i="1"/>
  <c r="I818" i="1" s="1"/>
  <c r="F819" i="1"/>
  <c r="F838" i="1"/>
  <c r="I838" i="1" s="1"/>
  <c r="F938" i="1"/>
  <c r="F956" i="1"/>
  <c r="F920" i="1"/>
  <c r="F919" i="1" s="1"/>
  <c r="F918" i="1" s="1"/>
  <c r="F936" i="1"/>
  <c r="F935" i="1" s="1"/>
  <c r="F876" i="1"/>
  <c r="F875" i="1" s="1"/>
  <c r="F887" i="1"/>
  <c r="F886" i="1" s="1"/>
  <c r="F883" i="1" s="1"/>
  <c r="F894" i="1"/>
  <c r="F893" i="1" s="1"/>
  <c r="F897" i="1"/>
  <c r="F896" i="1" s="1"/>
  <c r="F895" i="1" s="1"/>
  <c r="F926" i="1"/>
  <c r="F925" i="1" s="1"/>
  <c r="F944" i="1"/>
  <c r="F943" i="1" s="1"/>
  <c r="F951" i="1"/>
  <c r="F950" i="1" s="1"/>
  <c r="F945" i="1" s="1"/>
  <c r="I42" i="1"/>
  <c r="I43" i="1"/>
  <c r="I44" i="1"/>
  <c r="I55" i="1"/>
  <c r="I56" i="1"/>
  <c r="I70" i="1"/>
  <c r="I77" i="1"/>
  <c r="I78" i="1"/>
  <c r="I89" i="1"/>
  <c r="I88" i="1"/>
  <c r="I91" i="1"/>
  <c r="I90" i="1"/>
  <c r="I94" i="1"/>
  <c r="I103" i="1"/>
  <c r="I102" i="1"/>
  <c r="I107" i="1"/>
  <c r="I106" i="1"/>
  <c r="I15" i="1"/>
  <c r="I16" i="1"/>
  <c r="I71" i="1"/>
  <c r="I72" i="1"/>
  <c r="I79" i="1"/>
  <c r="I80" i="1"/>
  <c r="I111" i="1"/>
  <c r="I110" i="1"/>
  <c r="I18" i="1"/>
  <c r="I21" i="1"/>
  <c r="I60" i="1"/>
  <c r="I73" i="1"/>
  <c r="I74" i="1"/>
  <c r="I95" i="1"/>
  <c r="I96" i="1"/>
  <c r="I101" i="1"/>
  <c r="I115" i="1"/>
  <c r="I114" i="1"/>
  <c r="I66" i="1"/>
  <c r="I75" i="1"/>
  <c r="I76" i="1"/>
  <c r="I81" i="1"/>
  <c r="I82" i="1"/>
  <c r="I87" i="1"/>
  <c r="I108" i="1"/>
  <c r="I119" i="1"/>
  <c r="I145" i="1"/>
  <c r="I144" i="1"/>
  <c r="I146" i="1"/>
  <c r="I147" i="1"/>
  <c r="I160" i="1"/>
  <c r="I161" i="1"/>
  <c r="I164" i="1"/>
  <c r="I165" i="1"/>
  <c r="I168" i="1"/>
  <c r="I169" i="1"/>
  <c r="I172" i="1"/>
  <c r="I173" i="1"/>
  <c r="I179" i="1"/>
  <c r="I182" i="1"/>
  <c r="I183" i="1"/>
  <c r="I186" i="1"/>
  <c r="I187" i="1"/>
  <c r="I190" i="1"/>
  <c r="I191" i="1"/>
  <c r="I194" i="1"/>
  <c r="I195" i="1"/>
  <c r="I212" i="1"/>
  <c r="I211" i="1"/>
  <c r="I219" i="1"/>
  <c r="I218" i="1"/>
  <c r="I251" i="1"/>
  <c r="I250" i="1"/>
  <c r="I274" i="1"/>
  <c r="I273" i="1"/>
  <c r="I277" i="1"/>
  <c r="I289" i="1"/>
  <c r="I288" i="1"/>
  <c r="I290" i="1"/>
  <c r="I291" i="1"/>
  <c r="I297" i="1"/>
  <c r="I298" i="1"/>
  <c r="I22" i="1"/>
  <c r="I28" i="1"/>
  <c r="I36" i="1"/>
  <c r="I38" i="1"/>
  <c r="I46" i="1"/>
  <c r="I59" i="1"/>
  <c r="F84" i="1"/>
  <c r="F83" i="1" s="1"/>
  <c r="F98" i="1"/>
  <c r="F97" i="1" s="1"/>
  <c r="I141" i="1"/>
  <c r="I142" i="1"/>
  <c r="I143" i="1"/>
  <c r="I152" i="1"/>
  <c r="I156" i="1"/>
  <c r="I155" i="1"/>
  <c r="I200" i="1"/>
  <c r="I199" i="1"/>
  <c r="I223" i="1"/>
  <c r="I222" i="1"/>
  <c r="I230" i="1"/>
  <c r="I255" i="1"/>
  <c r="I254" i="1"/>
  <c r="I262" i="1"/>
  <c r="I286" i="1"/>
  <c r="I287" i="1"/>
  <c r="I314" i="1"/>
  <c r="I313" i="1"/>
  <c r="I317" i="1"/>
  <c r="I316" i="1"/>
  <c r="F105" i="1"/>
  <c r="F104" i="1" s="1"/>
  <c r="F123" i="1"/>
  <c r="F122" i="1" s="1"/>
  <c r="I125" i="1"/>
  <c r="I124" i="1"/>
  <c r="I129" i="1"/>
  <c r="I128" i="1"/>
  <c r="I133" i="1"/>
  <c r="I132" i="1"/>
  <c r="I159" i="1"/>
  <c r="I163" i="1"/>
  <c r="I162" i="1"/>
  <c r="I167" i="1"/>
  <c r="I166" i="1"/>
  <c r="I171" i="1"/>
  <c r="I170" i="1"/>
  <c r="I175" i="1"/>
  <c r="I174" i="1"/>
  <c r="I181" i="1"/>
  <c r="I180" i="1"/>
  <c r="I185" i="1"/>
  <c r="I184" i="1"/>
  <c r="I189" i="1"/>
  <c r="I188" i="1"/>
  <c r="I193" i="1"/>
  <c r="I192" i="1"/>
  <c r="I204" i="1"/>
  <c r="I203" i="1"/>
  <c r="I227" i="1"/>
  <c r="I226" i="1"/>
  <c r="I234" i="1"/>
  <c r="I233" i="1"/>
  <c r="I243" i="1"/>
  <c r="I259" i="1"/>
  <c r="I258" i="1"/>
  <c r="I266" i="1"/>
  <c r="I265" i="1"/>
  <c r="I283" i="1"/>
  <c r="I285" i="1"/>
  <c r="I284" i="1"/>
  <c r="I310" i="1"/>
  <c r="I309" i="1"/>
  <c r="I311" i="1"/>
  <c r="I312" i="1"/>
  <c r="I149" i="1"/>
  <c r="I148" i="1"/>
  <c r="I153" i="1"/>
  <c r="I154" i="1"/>
  <c r="I197" i="1"/>
  <c r="I208" i="1"/>
  <c r="I207" i="1"/>
  <c r="I215" i="1"/>
  <c r="I240" i="1"/>
  <c r="I239" i="1"/>
  <c r="I247" i="1"/>
  <c r="I246" i="1"/>
  <c r="I270" i="1"/>
  <c r="I269" i="1"/>
  <c r="I278" i="1"/>
  <c r="I279" i="1"/>
  <c r="I281" i="1"/>
  <c r="I280" i="1"/>
  <c r="I293" i="1"/>
  <c r="I292" i="1"/>
  <c r="I304" i="1"/>
  <c r="I305" i="1"/>
  <c r="I308" i="1"/>
  <c r="I198" i="1"/>
  <c r="I202" i="1"/>
  <c r="I206" i="1"/>
  <c r="I210" i="1"/>
  <c r="I217" i="1"/>
  <c r="I221" i="1"/>
  <c r="I225" i="1"/>
  <c r="I232" i="1"/>
  <c r="I236" i="1"/>
  <c r="I238" i="1"/>
  <c r="I245" i="1"/>
  <c r="I249" i="1"/>
  <c r="I253" i="1"/>
  <c r="I257" i="1"/>
  <c r="I264" i="1"/>
  <c r="I268" i="1"/>
  <c r="I272" i="1"/>
  <c r="I326" i="1"/>
  <c r="F331" i="1"/>
  <c r="F330" i="1" s="1"/>
  <c r="F329" i="1" s="1"/>
  <c r="I347" i="1"/>
  <c r="I346" i="1"/>
  <c r="I380" i="1"/>
  <c r="I379" i="1"/>
  <c r="I397" i="1"/>
  <c r="I396" i="1"/>
  <c r="I399" i="1"/>
  <c r="I398" i="1"/>
  <c r="I407" i="1"/>
  <c r="I409" i="1"/>
  <c r="I408" i="1"/>
  <c r="I466" i="1"/>
  <c r="I465" i="1"/>
  <c r="I302" i="1"/>
  <c r="F319" i="1"/>
  <c r="F318" i="1" s="1"/>
  <c r="I334" i="1"/>
  <c r="I351" i="1"/>
  <c r="I358" i="1"/>
  <c r="I357" i="1"/>
  <c r="I386" i="1"/>
  <c r="I385" i="1"/>
  <c r="I393" i="1"/>
  <c r="I395" i="1"/>
  <c r="I394" i="1"/>
  <c r="I404" i="1"/>
  <c r="I403" i="1"/>
  <c r="I437" i="1"/>
  <c r="I436" i="1" s="1"/>
  <c r="I443" i="1"/>
  <c r="I442" i="1"/>
  <c r="I449" i="1"/>
  <c r="I448" i="1"/>
  <c r="I453" i="1"/>
  <c r="I452" i="1"/>
  <c r="I457" i="1"/>
  <c r="I456" i="1"/>
  <c r="I461" i="1"/>
  <c r="I460" i="1"/>
  <c r="I464" i="1"/>
  <c r="I474" i="1"/>
  <c r="I475" i="1"/>
  <c r="F127" i="1"/>
  <c r="F126" i="1" s="1"/>
  <c r="F131" i="1"/>
  <c r="F130" i="1" s="1"/>
  <c r="F135" i="1"/>
  <c r="F134" i="1" s="1"/>
  <c r="I321" i="1"/>
  <c r="I320" i="1"/>
  <c r="I339" i="1"/>
  <c r="I338" i="1"/>
  <c r="I362" i="1"/>
  <c r="I361" i="1"/>
  <c r="I372" i="1"/>
  <c r="I390" i="1"/>
  <c r="I389" i="1"/>
  <c r="F328" i="1"/>
  <c r="F327" i="1" s="1"/>
  <c r="F324" i="1" s="1"/>
  <c r="I343" i="1"/>
  <c r="I342" i="1"/>
  <c r="I366" i="1"/>
  <c r="I365" i="1"/>
  <c r="I369" i="1"/>
  <c r="I368" i="1" s="1"/>
  <c r="I367" i="1" s="1"/>
  <c r="I376" i="1"/>
  <c r="I375" i="1"/>
  <c r="I411" i="1"/>
  <c r="I410" i="1"/>
  <c r="I419" i="1"/>
  <c r="I423" i="1"/>
  <c r="I422" i="1"/>
  <c r="I427" i="1"/>
  <c r="I426" i="1"/>
  <c r="I431" i="1"/>
  <c r="I430" i="1"/>
  <c r="I434" i="1"/>
  <c r="I488" i="1"/>
  <c r="I491" i="1"/>
  <c r="I499" i="1"/>
  <c r="I498" i="1"/>
  <c r="I527" i="1"/>
  <c r="I553" i="1"/>
  <c r="I561" i="1"/>
  <c r="I560" i="1"/>
  <c r="I563" i="1"/>
  <c r="I562" i="1"/>
  <c r="I572" i="1"/>
  <c r="I571" i="1"/>
  <c r="I589" i="1"/>
  <c r="I590" i="1"/>
  <c r="I606" i="1"/>
  <c r="I626" i="1"/>
  <c r="I625" i="1"/>
  <c r="F473" i="1"/>
  <c r="F472" i="1" s="1"/>
  <c r="F471" i="1" s="1"/>
  <c r="I501" i="1"/>
  <c r="I555" i="1"/>
  <c r="I554" i="1"/>
  <c r="I574" i="1"/>
  <c r="I573" i="1"/>
  <c r="I577" i="1"/>
  <c r="I584" i="1"/>
  <c r="I593" i="1"/>
  <c r="I594" i="1"/>
  <c r="I609" i="1"/>
  <c r="I610" i="1"/>
  <c r="I630" i="1"/>
  <c r="I629" i="1"/>
  <c r="I340" i="1"/>
  <c r="I344" i="1"/>
  <c r="I348" i="1"/>
  <c r="I359" i="1"/>
  <c r="I363" i="1"/>
  <c r="I373" i="1"/>
  <c r="I377" i="1"/>
  <c r="I387" i="1"/>
  <c r="F414" i="1"/>
  <c r="F413" i="1" s="1"/>
  <c r="F412" i="1" s="1"/>
  <c r="F417" i="1"/>
  <c r="F416" i="1" s="1"/>
  <c r="F421" i="1"/>
  <c r="F420" i="1" s="1"/>
  <c r="F415" i="1" s="1"/>
  <c r="F425" i="1"/>
  <c r="F424" i="1" s="1"/>
  <c r="F429" i="1"/>
  <c r="F428" i="1" s="1"/>
  <c r="F441" i="1"/>
  <c r="F440" i="1" s="1"/>
  <c r="F439" i="1" s="1"/>
  <c r="F447" i="1"/>
  <c r="F446" i="1" s="1"/>
  <c r="F445" i="1" s="1"/>
  <c r="F451" i="1"/>
  <c r="F450" i="1" s="1"/>
  <c r="F455" i="1"/>
  <c r="F454" i="1" s="1"/>
  <c r="F459" i="1"/>
  <c r="F458" i="1" s="1"/>
  <c r="F470" i="1"/>
  <c r="F469" i="1" s="1"/>
  <c r="F479" i="1"/>
  <c r="F478" i="1" s="1"/>
  <c r="F477" i="1" s="1"/>
  <c r="F476" i="1" s="1"/>
  <c r="F482" i="1"/>
  <c r="F481" i="1" s="1"/>
  <c r="F480" i="1" s="1"/>
  <c r="I557" i="1"/>
  <c r="I556" i="1"/>
  <c r="I597" i="1"/>
  <c r="I598" i="1"/>
  <c r="I613" i="1"/>
  <c r="I614" i="1"/>
  <c r="I623" i="1"/>
  <c r="I637" i="1"/>
  <c r="I636" i="1"/>
  <c r="I483" i="1"/>
  <c r="I484" i="1"/>
  <c r="I525" i="1"/>
  <c r="I539" i="1"/>
  <c r="I549" i="1"/>
  <c r="I559" i="1"/>
  <c r="I558" i="1"/>
  <c r="I565" i="1"/>
  <c r="I564" i="1"/>
  <c r="I570" i="1"/>
  <c r="I585" i="1"/>
  <c r="I586" i="1"/>
  <c r="I617" i="1"/>
  <c r="I618" i="1"/>
  <c r="I621" i="1"/>
  <c r="I627" i="1"/>
  <c r="I634" i="1"/>
  <c r="I643" i="1"/>
  <c r="I644" i="1"/>
  <c r="F496" i="1"/>
  <c r="F495" i="1" s="1"/>
  <c r="F494" i="1" s="1"/>
  <c r="F504" i="1"/>
  <c r="F503" i="1" s="1"/>
  <c r="F506" i="1"/>
  <c r="F505" i="1" s="1"/>
  <c r="F510" i="1"/>
  <c r="F509" i="1" s="1"/>
  <c r="F512" i="1"/>
  <c r="F511" i="1" s="1"/>
  <c r="F516" i="1"/>
  <c r="F515" i="1" s="1"/>
  <c r="F520" i="1"/>
  <c r="F519" i="1" s="1"/>
  <c r="F522" i="1"/>
  <c r="F521" i="1" s="1"/>
  <c r="F530" i="1"/>
  <c r="F529" i="1" s="1"/>
  <c r="F532" i="1"/>
  <c r="F531" i="1" s="1"/>
  <c r="F544" i="1"/>
  <c r="F543" i="1" s="1"/>
  <c r="F542" i="1" s="1"/>
  <c r="I624" i="1"/>
  <c r="I628" i="1"/>
  <c r="I632" i="1"/>
  <c r="I635" i="1"/>
  <c r="F642" i="1"/>
  <c r="F641" i="1" s="1"/>
  <c r="F662" i="1"/>
  <c r="F661" i="1" s="1"/>
  <c r="F660" i="1" s="1"/>
  <c r="I668" i="1"/>
  <c r="I667" i="1"/>
  <c r="I695" i="1"/>
  <c r="I694" i="1"/>
  <c r="I702" i="1"/>
  <c r="I701" i="1"/>
  <c r="I706" i="1"/>
  <c r="I705" i="1"/>
  <c r="I713" i="1"/>
  <c r="I717" i="1"/>
  <c r="I716" i="1"/>
  <c r="I723" i="1"/>
  <c r="I722" i="1"/>
  <c r="I755" i="1"/>
  <c r="I754" i="1"/>
  <c r="I591" i="1"/>
  <c r="I595" i="1"/>
  <c r="I607" i="1"/>
  <c r="I611" i="1"/>
  <c r="I615" i="1"/>
  <c r="F639" i="1"/>
  <c r="F638" i="1" s="1"/>
  <c r="F633" i="1" s="1"/>
  <c r="I672" i="1"/>
  <c r="I671" i="1"/>
  <c r="I683" i="1"/>
  <c r="I682" i="1"/>
  <c r="I710" i="1"/>
  <c r="I709" i="1"/>
  <c r="I751" i="1"/>
  <c r="I750" i="1"/>
  <c r="I753" i="1"/>
  <c r="I752" i="1"/>
  <c r="F648" i="1"/>
  <c r="F647" i="1" s="1"/>
  <c r="F652" i="1"/>
  <c r="F651" i="1" s="1"/>
  <c r="F656" i="1"/>
  <c r="F655" i="1" s="1"/>
  <c r="I663" i="1"/>
  <c r="I676" i="1"/>
  <c r="I675" i="1"/>
  <c r="I687" i="1"/>
  <c r="I686" i="1"/>
  <c r="I747" i="1"/>
  <c r="I746" i="1"/>
  <c r="I749" i="1"/>
  <c r="I748" i="1"/>
  <c r="I757" i="1"/>
  <c r="I756" i="1"/>
  <c r="F646" i="1"/>
  <c r="F645" i="1" s="1"/>
  <c r="F650" i="1"/>
  <c r="F649" i="1" s="1"/>
  <c r="F654" i="1"/>
  <c r="F653" i="1" s="1"/>
  <c r="F658" i="1"/>
  <c r="F657" i="1" s="1"/>
  <c r="I691" i="1"/>
  <c r="I690" i="1"/>
  <c r="I698" i="1"/>
  <c r="I726" i="1"/>
  <c r="I730" i="1"/>
  <c r="I729" i="1"/>
  <c r="I734" i="1"/>
  <c r="I733" i="1"/>
  <c r="I738" i="1"/>
  <c r="I737" i="1"/>
  <c r="I742" i="1"/>
  <c r="I741" i="1"/>
  <c r="I745" i="1"/>
  <c r="I665" i="1"/>
  <c r="I669" i="1"/>
  <c r="I673" i="1"/>
  <c r="I677" i="1"/>
  <c r="I684" i="1"/>
  <c r="I688" i="1"/>
  <c r="I692" i="1"/>
  <c r="I699" i="1"/>
  <c r="I707" i="1"/>
  <c r="I720" i="1"/>
  <c r="I776" i="1"/>
  <c r="F781" i="1"/>
  <c r="F780" i="1" s="1"/>
  <c r="I804" i="1"/>
  <c r="I847" i="1"/>
  <c r="I846" i="1"/>
  <c r="I873" i="1"/>
  <c r="I872" i="1"/>
  <c r="I880" i="1"/>
  <c r="I879" i="1"/>
  <c r="I900" i="1"/>
  <c r="I899" i="1"/>
  <c r="I775" i="1"/>
  <c r="F800" i="1"/>
  <c r="F799" i="1" s="1"/>
  <c r="I817" i="1"/>
  <c r="F824" i="1"/>
  <c r="F823" i="1" s="1"/>
  <c r="I826" i="1"/>
  <c r="I825" i="1"/>
  <c r="I867" i="1"/>
  <c r="F704" i="1"/>
  <c r="F703" i="1" s="1"/>
  <c r="F715" i="1"/>
  <c r="F714" i="1" s="1"/>
  <c r="F719" i="1"/>
  <c r="F718" i="1" s="1"/>
  <c r="F728" i="1"/>
  <c r="F727" i="1" s="1"/>
  <c r="F732" i="1"/>
  <c r="F731" i="1" s="1"/>
  <c r="F736" i="1"/>
  <c r="F735" i="1" s="1"/>
  <c r="F740" i="1"/>
  <c r="F739" i="1" s="1"/>
  <c r="F762" i="1"/>
  <c r="F761" i="1" s="1"/>
  <c r="F766" i="1"/>
  <c r="F765" i="1" s="1"/>
  <c r="F770" i="1"/>
  <c r="F769" i="1" s="1"/>
  <c r="F774" i="1"/>
  <c r="F773" i="1" s="1"/>
  <c r="I779" i="1"/>
  <c r="I783" i="1"/>
  <c r="F786" i="1"/>
  <c r="F785" i="1" s="1"/>
  <c r="F793" i="1"/>
  <c r="F792" i="1" s="1"/>
  <c r="F797" i="1"/>
  <c r="F796" i="1" s="1"/>
  <c r="I798" i="1"/>
  <c r="F802" i="1"/>
  <c r="F801" i="1" s="1"/>
  <c r="F809" i="1"/>
  <c r="F808" i="1" s="1"/>
  <c r="I819" i="1"/>
  <c r="I764" i="1"/>
  <c r="I768" i="1"/>
  <c r="I772" i="1"/>
  <c r="I778" i="1"/>
  <c r="I784" i="1"/>
  <c r="F788" i="1"/>
  <c r="F787" i="1" s="1"/>
  <c r="F791" i="1"/>
  <c r="F790" i="1" s="1"/>
  <c r="F795" i="1"/>
  <c r="F794" i="1" s="1"/>
  <c r="F811" i="1"/>
  <c r="F810" i="1" s="1"/>
  <c r="I814" i="1"/>
  <c r="I822" i="1"/>
  <c r="I821" i="1"/>
  <c r="I827" i="1"/>
  <c r="I828" i="1"/>
  <c r="F859" i="1"/>
  <c r="F858" i="1" s="1"/>
  <c r="F845" i="1"/>
  <c r="F844" i="1" s="1"/>
  <c r="F852" i="1"/>
  <c r="F851" i="1" s="1"/>
  <c r="F850" i="1" s="1"/>
  <c r="I857" i="1"/>
  <c r="I856" i="1"/>
  <c r="F830" i="1"/>
  <c r="F829" i="1" s="1"/>
  <c r="I835" i="1"/>
  <c r="I834" i="1" s="1"/>
  <c r="I843" i="1"/>
  <c r="I842" i="1"/>
  <c r="F855" i="1"/>
  <c r="F854" i="1" s="1"/>
  <c r="F863" i="1"/>
  <c r="F862" i="1" s="1"/>
  <c r="I890" i="1"/>
  <c r="I832" i="1"/>
  <c r="I831" i="1"/>
  <c r="F841" i="1"/>
  <c r="F840" i="1" s="1"/>
  <c r="F849" i="1"/>
  <c r="F848" i="1" s="1"/>
  <c r="I861" i="1"/>
  <c r="I860" i="1"/>
  <c r="F869" i="1"/>
  <c r="F868" i="1" s="1"/>
  <c r="I876" i="1"/>
  <c r="I887" i="1"/>
  <c r="I886" i="1"/>
  <c r="I894" i="1"/>
  <c r="I893" i="1"/>
  <c r="I897" i="1"/>
  <c r="I881" i="1"/>
  <c r="I912" i="1"/>
  <c r="I911" i="1"/>
  <c r="I931" i="1"/>
  <c r="I932" i="1"/>
  <c r="I968" i="1"/>
  <c r="I974" i="1"/>
  <c r="F902" i="1"/>
  <c r="F901" i="1" s="1"/>
  <c r="F906" i="1"/>
  <c r="F905" i="1" s="1"/>
  <c r="F910" i="1"/>
  <c r="F909" i="1" s="1"/>
  <c r="F917" i="1"/>
  <c r="F916" i="1" s="1"/>
  <c r="F915" i="1" s="1"/>
  <c r="I918" i="1"/>
  <c r="I920" i="1"/>
  <c r="I919" i="1" s="1"/>
  <c r="I935" i="1"/>
  <c r="I936" i="1"/>
  <c r="F904" i="1"/>
  <c r="F903" i="1" s="1"/>
  <c r="F898" i="1" s="1"/>
  <c r="I908" i="1"/>
  <c r="I907" i="1"/>
  <c r="I939" i="1"/>
  <c r="I940" i="1"/>
  <c r="I947" i="1"/>
  <c r="I957" i="1"/>
  <c r="I958" i="1"/>
  <c r="I962" i="1"/>
  <c r="I965" i="1"/>
  <c r="I971" i="1"/>
  <c r="F914" i="1"/>
  <c r="F913" i="1" s="1"/>
  <c r="I925" i="1"/>
  <c r="I926" i="1"/>
  <c r="I943" i="1"/>
  <c r="I944" i="1"/>
  <c r="I950" i="1"/>
  <c r="I951" i="1"/>
  <c r="I933" i="1"/>
  <c r="I941" i="1"/>
  <c r="I948" i="1"/>
  <c r="I952" i="1"/>
  <c r="F538" i="1" l="1"/>
  <c r="I538" i="1" s="1"/>
  <c r="F139" i="1"/>
  <c r="F275" i="1"/>
  <c r="H864" i="1"/>
  <c r="G444" i="1"/>
  <c r="F853" i="1"/>
  <c r="F724" i="1"/>
  <c r="D864" i="1"/>
  <c r="D806" i="1"/>
  <c r="D492" i="1" s="1"/>
  <c r="D550" i="1"/>
  <c r="H444" i="1"/>
  <c r="F604" i="1"/>
  <c r="F213" i="1"/>
  <c r="F306" i="1"/>
  <c r="G806" i="1"/>
  <c r="F696" i="1"/>
  <c r="F865" i="1"/>
  <c r="F514" i="1"/>
  <c r="F502" i="1"/>
  <c r="F121" i="1"/>
  <c r="I892" i="1"/>
  <c r="F891" i="1"/>
  <c r="I891" i="1" s="1"/>
  <c r="I581" i="1"/>
  <c r="F580" i="1"/>
  <c r="I580" i="1" s="1"/>
  <c r="F436" i="1"/>
  <c r="F435" i="1" s="1"/>
  <c r="I435" i="1" s="1"/>
  <c r="F462" i="1"/>
  <c r="F444" i="1" s="1"/>
  <c r="F256" i="1"/>
  <c r="I256" i="1" s="1"/>
  <c r="F201" i="1"/>
  <c r="F196" i="1" s="1"/>
  <c r="I113" i="1"/>
  <c r="F112" i="1"/>
  <c r="I112" i="1" s="1"/>
  <c r="H176" i="1"/>
  <c r="F333" i="1"/>
  <c r="F332" i="1" s="1"/>
  <c r="F116" i="1"/>
  <c r="I116" i="1" s="1"/>
  <c r="F782" i="1"/>
  <c r="F777" i="1" s="1"/>
  <c r="I956" i="1"/>
  <c r="F955" i="1"/>
  <c r="F954" i="1" s="1"/>
  <c r="F711" i="1"/>
  <c r="I871" i="1"/>
  <c r="F870" i="1"/>
  <c r="I870" i="1" s="1"/>
  <c r="F551" i="1"/>
  <c r="I27" i="1"/>
  <c r="I26" i="1" s="1"/>
  <c r="F26" i="1"/>
  <c r="F19" i="1" s="1"/>
  <c r="H492" i="1"/>
  <c r="G9" i="1"/>
  <c r="E9" i="1"/>
  <c r="E659" i="1"/>
  <c r="D176" i="1"/>
  <c r="F922" i="1"/>
  <c r="F526" i="1"/>
  <c r="F758" i="1"/>
  <c r="F382" i="1"/>
  <c r="F679" i="1"/>
  <c r="F807" i="1"/>
  <c r="I938" i="1"/>
  <c r="F937" i="1"/>
  <c r="I937" i="1" s="1"/>
  <c r="F568" i="1"/>
  <c r="I600" i="1"/>
  <c r="F599" i="1"/>
  <c r="I599" i="1" s="1"/>
  <c r="F370" i="1"/>
  <c r="F241" i="1"/>
  <c r="I579" i="1"/>
  <c r="F578" i="1"/>
  <c r="I578" i="1" s="1"/>
  <c r="F405" i="1"/>
  <c r="I231" i="1"/>
  <c r="F231" i="1"/>
  <c r="F228" i="1" s="1"/>
  <c r="F85" i="1"/>
  <c r="F68" i="1"/>
  <c r="E864" i="1"/>
  <c r="G927" i="1"/>
  <c r="G492" i="1" s="1"/>
  <c r="F299" i="1"/>
  <c r="I299" i="1" s="1"/>
  <c r="F834" i="1"/>
  <c r="F833" i="1" s="1"/>
  <c r="F400" i="1"/>
  <c r="F351" i="1"/>
  <c r="F350" i="1" s="1"/>
  <c r="F640" i="1"/>
  <c r="I878" i="1"/>
  <c r="F877" i="1"/>
  <c r="I877" i="1" s="1"/>
  <c r="I567" i="1"/>
  <c r="F566" i="1"/>
  <c r="I566" i="1" s="1"/>
  <c r="I588" i="1"/>
  <c r="F587" i="1"/>
  <c r="I587" i="1" s="1"/>
  <c r="I263" i="1"/>
  <c r="F263" i="1"/>
  <c r="F260" i="1" s="1"/>
  <c r="F40" i="1"/>
  <c r="F92" i="1"/>
  <c r="F816" i="1"/>
  <c r="F815" i="1" s="1"/>
  <c r="F294" i="1"/>
  <c r="F803" i="1"/>
  <c r="I803" i="1" s="1"/>
  <c r="F48" i="1"/>
  <c r="I48" i="1" s="1"/>
  <c r="H9" i="1"/>
  <c r="V9" i="1" s="1"/>
  <c r="D9" i="1"/>
  <c r="I622" i="1"/>
  <c r="I813" i="1"/>
  <c r="I812" i="1"/>
  <c r="U9" i="1"/>
  <c r="I914" i="1"/>
  <c r="I913" i="1"/>
  <c r="I904" i="1"/>
  <c r="I903" i="1"/>
  <c r="I910" i="1"/>
  <c r="I909" i="1"/>
  <c r="I973" i="1"/>
  <c r="I972" i="1"/>
  <c r="I869" i="1"/>
  <c r="I868" i="1"/>
  <c r="I889" i="1"/>
  <c r="I888" i="1" s="1"/>
  <c r="I829" i="1"/>
  <c r="I830" i="1"/>
  <c r="I845" i="1"/>
  <c r="I844" i="1"/>
  <c r="I795" i="1"/>
  <c r="I794" i="1"/>
  <c r="I788" i="1"/>
  <c r="I787" i="1"/>
  <c r="I785" i="1"/>
  <c r="I786" i="1"/>
  <c r="I769" i="1"/>
  <c r="I770" i="1"/>
  <c r="I761" i="1"/>
  <c r="I762" i="1"/>
  <c r="I728" i="1"/>
  <c r="I727" i="1"/>
  <c r="I866" i="1"/>
  <c r="I823" i="1"/>
  <c r="I824" i="1"/>
  <c r="I658" i="1"/>
  <c r="I657" i="1"/>
  <c r="I650" i="1"/>
  <c r="I649" i="1"/>
  <c r="I651" i="1"/>
  <c r="I652" i="1"/>
  <c r="I639" i="1"/>
  <c r="I662" i="1"/>
  <c r="I532" i="1"/>
  <c r="I531" i="1"/>
  <c r="I516" i="1"/>
  <c r="I504" i="1"/>
  <c r="I619" i="1"/>
  <c r="I620" i="1"/>
  <c r="I447" i="1"/>
  <c r="I421" i="1"/>
  <c r="I420" i="1"/>
  <c r="I383" i="1"/>
  <c r="I583" i="1"/>
  <c r="I473" i="1"/>
  <c r="I552" i="1"/>
  <c r="I490" i="1"/>
  <c r="I489" i="1"/>
  <c r="I432" i="1"/>
  <c r="I433" i="1"/>
  <c r="I418" i="1"/>
  <c r="I392" i="1"/>
  <c r="I391" i="1"/>
  <c r="I333" i="1"/>
  <c r="I332" i="1" s="1"/>
  <c r="I406" i="1"/>
  <c r="I405" i="1" s="1"/>
  <c r="I331" i="1"/>
  <c r="I137" i="1"/>
  <c r="I136" i="1"/>
  <c r="I157" i="1"/>
  <c r="I158" i="1"/>
  <c r="I123" i="1"/>
  <c r="I275" i="1"/>
  <c r="I276" i="1"/>
  <c r="I86" i="1"/>
  <c r="I85" i="1" s="1"/>
  <c r="I100" i="1"/>
  <c r="I954" i="1"/>
  <c r="I955" i="1"/>
  <c r="I922" i="1"/>
  <c r="I923" i="1"/>
  <c r="I970" i="1"/>
  <c r="I969" i="1"/>
  <c r="I961" i="1"/>
  <c r="I895" i="1"/>
  <c r="I896" i="1"/>
  <c r="I875" i="1"/>
  <c r="I849" i="1"/>
  <c r="I848" i="1"/>
  <c r="I809" i="1"/>
  <c r="I796" i="1"/>
  <c r="I797" i="1"/>
  <c r="I759" i="1"/>
  <c r="I740" i="1"/>
  <c r="I739" i="1"/>
  <c r="I719" i="1"/>
  <c r="I718" i="1"/>
  <c r="I743" i="1"/>
  <c r="I744" i="1"/>
  <c r="I697" i="1"/>
  <c r="I647" i="1"/>
  <c r="I648" i="1"/>
  <c r="I712" i="1"/>
  <c r="I530" i="1"/>
  <c r="I529" i="1"/>
  <c r="I512" i="1"/>
  <c r="I511" i="1"/>
  <c r="I496" i="1"/>
  <c r="I569" i="1"/>
  <c r="I568" i="1" s="1"/>
  <c r="I548" i="1"/>
  <c r="I547" i="1"/>
  <c r="I524" i="1"/>
  <c r="I479" i="1"/>
  <c r="I459" i="1"/>
  <c r="I458" i="1"/>
  <c r="I441" i="1"/>
  <c r="I417" i="1"/>
  <c r="I416" i="1"/>
  <c r="I604" i="1"/>
  <c r="I605" i="1"/>
  <c r="I328" i="1"/>
  <c r="I327" i="1"/>
  <c r="I371" i="1"/>
  <c r="I370" i="1"/>
  <c r="I135" i="1"/>
  <c r="I134" i="1"/>
  <c r="I325" i="1"/>
  <c r="I307" i="1"/>
  <c r="I213" i="1"/>
  <c r="I214" i="1"/>
  <c r="I260" i="1"/>
  <c r="I261" i="1"/>
  <c r="I229" i="1"/>
  <c r="I228" i="1" s="1"/>
  <c r="I150" i="1"/>
  <c r="I151" i="1"/>
  <c r="I140" i="1"/>
  <c r="I139" i="1"/>
  <c r="I12" i="1"/>
  <c r="I65" i="1"/>
  <c r="I64" i="1"/>
  <c r="I17" i="1"/>
  <c r="I14" i="1"/>
  <c r="I917" i="1"/>
  <c r="I905" i="1"/>
  <c r="I906" i="1"/>
  <c r="I967" i="1"/>
  <c r="I966" i="1"/>
  <c r="I884" i="1"/>
  <c r="I883" i="1"/>
  <c r="I855" i="1"/>
  <c r="I852" i="1"/>
  <c r="I851" i="1" s="1"/>
  <c r="I850" i="1" s="1"/>
  <c r="I859" i="1"/>
  <c r="I858" i="1"/>
  <c r="I811" i="1"/>
  <c r="I810" i="1"/>
  <c r="I791" i="1"/>
  <c r="I792" i="1"/>
  <c r="I793" i="1"/>
  <c r="I774" i="1"/>
  <c r="I773" i="1"/>
  <c r="I765" i="1"/>
  <c r="I766" i="1"/>
  <c r="I736" i="1"/>
  <c r="I735" i="1"/>
  <c r="I715" i="1"/>
  <c r="I714" i="1"/>
  <c r="I816" i="1"/>
  <c r="I815" i="1" s="1"/>
  <c r="I799" i="1"/>
  <c r="I800" i="1"/>
  <c r="I680" i="1"/>
  <c r="I679" i="1" s="1"/>
  <c r="I654" i="1"/>
  <c r="I653" i="1"/>
  <c r="I646" i="1"/>
  <c r="I645" i="1"/>
  <c r="I522" i="1"/>
  <c r="I521" i="1"/>
  <c r="I510" i="1"/>
  <c r="I509" i="1" s="1"/>
  <c r="I455" i="1"/>
  <c r="I454" i="1"/>
  <c r="I429" i="1"/>
  <c r="I428" i="1"/>
  <c r="I414" i="1"/>
  <c r="I400" i="1"/>
  <c r="I401" i="1"/>
  <c r="I576" i="1"/>
  <c r="I487" i="1"/>
  <c r="I486" i="1"/>
  <c r="I131" i="1"/>
  <c r="I130" i="1"/>
  <c r="I463" i="1"/>
  <c r="I294" i="1"/>
  <c r="I295" i="1"/>
  <c r="L140" i="1"/>
  <c r="I105" i="1"/>
  <c r="I104" i="1"/>
  <c r="I83" i="1"/>
  <c r="I84" i="1"/>
  <c r="I20" i="1"/>
  <c r="I19" i="1" s="1"/>
  <c r="I929" i="1"/>
  <c r="I928" i="1" s="1"/>
  <c r="I963" i="1"/>
  <c r="I964" i="1"/>
  <c r="I946" i="1"/>
  <c r="I945" i="1" s="1"/>
  <c r="I902" i="1"/>
  <c r="I841" i="1"/>
  <c r="I840" i="1"/>
  <c r="I863" i="1"/>
  <c r="I862" i="1"/>
  <c r="I802" i="1"/>
  <c r="I801" i="1"/>
  <c r="I732" i="1"/>
  <c r="I731" i="1"/>
  <c r="I704" i="1"/>
  <c r="I703" i="1"/>
  <c r="I781" i="1"/>
  <c r="I725" i="1"/>
  <c r="I655" i="1"/>
  <c r="I656" i="1"/>
  <c r="I642" i="1"/>
  <c r="I544" i="1"/>
  <c r="I543" i="1" s="1"/>
  <c r="I542" i="1"/>
  <c r="I520" i="1"/>
  <c r="I519" i="1"/>
  <c r="I506" i="1"/>
  <c r="I505" i="1"/>
  <c r="I482" i="1"/>
  <c r="I469" i="1"/>
  <c r="I470" i="1"/>
  <c r="I451" i="1"/>
  <c r="I450" i="1"/>
  <c r="I425" i="1"/>
  <c r="I424" i="1"/>
  <c r="I500" i="1"/>
  <c r="I497" i="1"/>
  <c r="I127" i="1"/>
  <c r="I126" i="1"/>
  <c r="I350" i="1"/>
  <c r="I318" i="1"/>
  <c r="I319" i="1"/>
  <c r="S9" i="1"/>
  <c r="I241" i="1"/>
  <c r="I242" i="1"/>
  <c r="I97" i="1"/>
  <c r="I98" i="1"/>
  <c r="I31" i="1"/>
  <c r="I32" i="1"/>
  <c r="I178" i="1"/>
  <c r="I93" i="1"/>
  <c r="I69" i="1"/>
  <c r="I41" i="1"/>
  <c r="I40" i="1"/>
  <c r="D975" i="1" l="1"/>
  <c r="G975" i="1"/>
  <c r="E492" i="1"/>
  <c r="E975" i="1" s="1"/>
  <c r="F10" i="1"/>
  <c r="F323" i="1"/>
  <c r="F176" i="1"/>
  <c r="F789" i="1"/>
  <c r="F659" i="1" s="1"/>
  <c r="F928" i="1"/>
  <c r="F927" i="1" s="1"/>
  <c r="I201" i="1"/>
  <c r="I196" i="1" s="1"/>
  <c r="I526" i="1"/>
  <c r="F523" i="1"/>
  <c r="F493" i="1" s="1"/>
  <c r="I782" i="1"/>
  <c r="F99" i="1"/>
  <c r="F67" i="1" s="1"/>
  <c r="F582" i="1"/>
  <c r="I582" i="1" s="1"/>
  <c r="H975" i="1"/>
  <c r="F381" i="1"/>
  <c r="F874" i="1"/>
  <c r="I874" i="1" s="1"/>
  <c r="F806" i="1"/>
  <c r="F575" i="1"/>
  <c r="I575" i="1" s="1"/>
  <c r="F888" i="1"/>
  <c r="I68" i="1"/>
  <c r="I833" i="1"/>
  <c r="I92" i="1"/>
  <c r="I724" i="1"/>
  <c r="I480" i="1"/>
  <c r="I481" i="1"/>
  <c r="I780" i="1"/>
  <c r="I777" i="1"/>
  <c r="I758" i="1"/>
  <c r="I808" i="1"/>
  <c r="I960" i="1"/>
  <c r="I959" i="1" s="1"/>
  <c r="I122" i="1"/>
  <c r="I121" i="1"/>
  <c r="I415" i="1"/>
  <c r="I446" i="1"/>
  <c r="I445" i="1" s="1"/>
  <c r="I661" i="1"/>
  <c r="I638" i="1"/>
  <c r="I633" i="1"/>
  <c r="I177" i="1"/>
  <c r="I641" i="1"/>
  <c r="I640" i="1"/>
  <c r="I927" i="1"/>
  <c r="I790" i="1"/>
  <c r="I789" i="1" s="1"/>
  <c r="I99" i="1"/>
  <c r="I503" i="1"/>
  <c r="I502" i="1" s="1"/>
  <c r="I901" i="1"/>
  <c r="I898" i="1" s="1"/>
  <c r="I413" i="1"/>
  <c r="I412" i="1"/>
  <c r="I854" i="1"/>
  <c r="I853" i="1"/>
  <c r="I916" i="1"/>
  <c r="I915" i="1"/>
  <c r="I11" i="1"/>
  <c r="I10" i="1" s="1"/>
  <c r="I306" i="1"/>
  <c r="I324" i="1"/>
  <c r="I711" i="1"/>
  <c r="I472" i="1"/>
  <c r="I471" i="1"/>
  <c r="I462" i="1"/>
  <c r="R9" i="1"/>
  <c r="I176" i="1"/>
  <c r="I440" i="1"/>
  <c r="I439" i="1"/>
  <c r="I478" i="1"/>
  <c r="I495" i="1"/>
  <c r="I696" i="1"/>
  <c r="I330" i="1"/>
  <c r="I329" i="1"/>
  <c r="I551" i="1"/>
  <c r="I382" i="1"/>
  <c r="I515" i="1"/>
  <c r="I514" i="1"/>
  <c r="I865" i="1"/>
  <c r="I523" i="1" l="1"/>
  <c r="F550" i="1"/>
  <c r="F9" i="1"/>
  <c r="I381" i="1"/>
  <c r="F864" i="1"/>
  <c r="I864" i="1" s="1"/>
  <c r="F492" i="1"/>
  <c r="F975" i="1" s="1"/>
  <c r="I550" i="1"/>
  <c r="I444" i="1"/>
  <c r="I807" i="1"/>
  <c r="I806" i="1" s="1"/>
  <c r="I67" i="1"/>
  <c r="I323" i="1"/>
  <c r="I477" i="1"/>
  <c r="I476" i="1" s="1"/>
  <c r="I660" i="1"/>
  <c r="I659" i="1"/>
  <c r="I494" i="1"/>
  <c r="I493" i="1" s="1"/>
  <c r="I9" i="1" l="1"/>
  <c r="I492" i="1"/>
  <c r="T9" i="1" l="1"/>
  <c r="I975" i="1"/>
</calcChain>
</file>

<file path=xl/comments1.xml><?xml version="1.0" encoding="utf-8"?>
<comments xmlns="http://schemas.openxmlformats.org/spreadsheetml/2006/main">
  <authors>
    <author>Hewlett-Packard Company</author>
  </authors>
  <commentList>
    <comment ref="C204" authorId="0">
      <text>
        <r>
          <rPr>
            <b/>
            <sz val="9"/>
            <color indexed="81"/>
            <rFont val="Tahoma"/>
            <family val="2"/>
          </rPr>
          <t>(CAMARA HIPERBARICA DE OXIGENACION</t>
        </r>
      </text>
    </comment>
    <comment ref="C227" authorId="0">
      <text>
        <r>
          <rPr>
            <b/>
            <sz val="9"/>
            <color indexed="81"/>
            <rFont val="Tahoma"/>
            <family val="2"/>
          </rPr>
          <t>FUERZA DE TRABAJO DESTINADO A LOS SERVICIOS PÚBLICOS</t>
        </r>
      </text>
    </comment>
    <comment ref="C687" authorId="0">
      <text>
        <r>
          <rPr>
            <b/>
            <sz val="9"/>
            <color indexed="81"/>
            <rFont val="Tahoma"/>
            <family val="2"/>
          </rPr>
          <t>(CAMARA HIPERBARICA DE OXIGENACION</t>
        </r>
      </text>
    </comment>
    <comment ref="C710" authorId="0">
      <text>
        <r>
          <rPr>
            <b/>
            <sz val="9"/>
            <color indexed="81"/>
            <rFont val="Tahoma"/>
            <family val="2"/>
          </rPr>
          <t>FUERZA DE TRABAJO DESTINADO A LOS SERVICIOS PÚBLICOS</t>
        </r>
      </text>
    </comment>
  </commentList>
</comments>
</file>

<file path=xl/sharedStrings.xml><?xml version="1.0" encoding="utf-8"?>
<sst xmlns="http://schemas.openxmlformats.org/spreadsheetml/2006/main" count="654" uniqueCount="305">
  <si>
    <t>MUNICIPIO DE ACAPULCO DE JUAREZ</t>
  </si>
  <si>
    <t>Estado Analítico del Ejercicio del Presupuesto de Egresos Detallado - LDF</t>
  </si>
  <si>
    <t xml:space="preserve">Clasificación por Objeto del Gasto (Capítulo y Concepto) </t>
  </si>
  <si>
    <t>Del 1 de enero al 30 de junio de 2018 (b)</t>
  </si>
  <si>
    <t>(PESOS)</t>
  </si>
  <si>
    <t>P</t>
  </si>
  <si>
    <t>Concepto                                                                                                                                                 (c)</t>
  </si>
  <si>
    <t>Egresos</t>
  </si>
  <si>
    <t>Subejercicio                                     (e)</t>
  </si>
  <si>
    <t>Aprobado                                               (d)</t>
  </si>
  <si>
    <t xml:space="preserve">Ampliaciones/ (Reducciones) </t>
  </si>
  <si>
    <t xml:space="preserve">Modificado </t>
  </si>
  <si>
    <t>Devengado</t>
  </si>
  <si>
    <t xml:space="preserve">Pagado </t>
  </si>
  <si>
    <t>.</t>
  </si>
  <si>
    <t>I. Gasto No Etiquetado (I=A+B+C+D+E+F+G+H+I)</t>
  </si>
  <si>
    <t>A. Servicios Personales (A=a1+a2+a3+a4+a5+a6+a7)</t>
  </si>
  <si>
    <t>a1) Remuneraciones al Personal de Carácter Permanente</t>
  </si>
  <si>
    <t>SUELDOS BASE AL PERSONAL PERMANENTE</t>
  </si>
  <si>
    <t>a2) Remuneraciones al Personal de Carácter Transitorio</t>
  </si>
  <si>
    <t>HONORARIOS ASIMILABLES A SALARIOS</t>
  </si>
  <si>
    <t>SUELDOS BASE AL PERSONAL EVENTUAL</t>
  </si>
  <si>
    <t>a3) Remuneraciones Adicionales y Especiales</t>
  </si>
  <si>
    <t>PRIMAS POR AÑOS DE SERVICIOS EFECTIVOS PRESTADOS</t>
  </si>
  <si>
    <t>PRIMAS DE VACACIONES, DOMINICAL Y GRATIFICACIÓN DE FIN DE AÑO</t>
  </si>
  <si>
    <t>PRIMA VACACIONAL</t>
  </si>
  <si>
    <t>AGUINALDO PERSONAL PERMANENTE</t>
  </si>
  <si>
    <t>AGUINALDO PERSONAL EVENTUAL</t>
  </si>
  <si>
    <t>HORAS EXTRAORDINARIAS</t>
  </si>
  <si>
    <t>REMUNERACIONES POR HORAS EXTRAORDINARIAS AL PERSONAL ADMIVO.</t>
  </si>
  <si>
    <t>COMPENSACIONES</t>
  </si>
  <si>
    <t>BONO DE ACTUACIÓN</t>
  </si>
  <si>
    <t>a4) Seguridad Social</t>
  </si>
  <si>
    <t>APORTACIONES DE SEGURIDAD SOCIAL</t>
  </si>
  <si>
    <t>CUOTAS AL ISSSTE</t>
  </si>
  <si>
    <t>CUOTAS AL IMSS</t>
  </si>
  <si>
    <t>APORTACIONES AL ISSSPEG</t>
  </si>
  <si>
    <t>APORTACIONES A FONDOS DE VIVIENDA</t>
  </si>
  <si>
    <t>APORTACIONES AL INFONAVIT</t>
  </si>
  <si>
    <t>APORTACIONES PARA SEGUROS</t>
  </si>
  <si>
    <t>a5) Otras Prestaciones Sociales y Económicas</t>
  </si>
  <si>
    <t>CUOTAS PARA EL FONDO DE AHORRO Y FONDO DE TRABAJO</t>
  </si>
  <si>
    <t>INDEMNIZACIONES</t>
  </si>
  <si>
    <t>LIQUIDACIONES</t>
  </si>
  <si>
    <t>PRESTACIONES Y HABERES DE RETIRO</t>
  </si>
  <si>
    <t>PRESTACIONES CONTRACTUALES</t>
  </si>
  <si>
    <t>VIDA CARA</t>
  </si>
  <si>
    <t>APOYO PARA VIVIENDA</t>
  </si>
  <si>
    <t>AYUDA PARA EDUCACIÓN</t>
  </si>
  <si>
    <t>AYUDA DE TRANSPORTE</t>
  </si>
  <si>
    <t>DESPENSA</t>
  </si>
  <si>
    <t>OTRAS PRESTACIONES SOCIALES Y ECONÓMICAS</t>
  </si>
  <si>
    <t>PRIMA DE RIESGO</t>
  </si>
  <si>
    <t>EROGACIONES ADICIONALES</t>
  </si>
  <si>
    <t>a6) Previsiones</t>
  </si>
  <si>
    <t>PREVISIONES DE CARÁCTER LABORAL, ECONÓMICA Y DE SEGURIDAD SOCIAL</t>
  </si>
  <si>
    <t>PREVISIONES DE CARÁCTER LABORAL Y ECONÓMICO</t>
  </si>
  <si>
    <t>PREVISIONES DE CARACTER SOCIAL</t>
  </si>
  <si>
    <t xml:space="preserve"> PREVISIONES DE CARÁCTER SOCIAL PERSONAL</t>
  </si>
  <si>
    <t>a7) Pago de Estímulos a Servidores Públicos</t>
  </si>
  <si>
    <t>ESTÍMULOS</t>
  </si>
  <si>
    <t>ESTIMULOS</t>
  </si>
  <si>
    <t>B. Materiales y Suministros (B=b1+b2+b3+b4+b5+b6+b7+b8+b9)</t>
  </si>
  <si>
    <t>b1) 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</si>
  <si>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</si>
  <si>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</si>
  <si>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</si>
  <si>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</si>
  <si>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</si>
  <si>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</si>
  <si>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</si>
  <si>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</si>
  <si>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b2) Alimentos y Utensilios</t>
  </si>
  <si>
    <t>PRODUCTOS ALIMENTICIOS PARA PERSONAS</t>
  </si>
  <si>
    <t>PRODUCTOS ALIMENTICIOS PARA ANIMALES</t>
  </si>
  <si>
    <t>UTENSILIOS PARA EL SERVICIO DE ALIMENTACIÓN</t>
  </si>
  <si>
    <t>b3) Materias Primas y Materiales de Producción y Comercialización</t>
  </si>
  <si>
    <t>COMBUSTIBLES, LUBRICANTES, ADITIVOS, CARBÓN Y SUS DERIVADOS ADQUIRIDOS COMO MATERIA PRIMA</t>
  </si>
  <si>
    <t>PRODUCTOS METÁLICOS Y A BASE DE MINERALES NO METÁLICOS ADQUIRIDOS COMO MATERIA PRIMA</t>
  </si>
  <si>
    <t>PRODUCTOS METÁLICOS Y A BASE DE MINERALES</t>
  </si>
  <si>
    <t>PRODUCTOS DE CUERO, PIEL, PLÁSTICO Y HULE ADQUIRIDOS COMO MATERIA PRIMA</t>
  </si>
  <si>
    <t>b4) 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</si>
  <si>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</si>
  <si>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</si>
  <si>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</si>
  <si>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</si>
  <si>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</si>
  <si>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</si>
  <si>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</si>
  <si>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</si>
  <si>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</si>
  <si>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PINTURA</t>
  </si>
  <si>
    <t>MATERIAL DE JARDINERÍA</t>
  </si>
  <si>
    <t>MATERIAL DE SEÑALIZACIÓN</t>
  </si>
  <si>
    <t>b5) 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</si>
  <si>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</si>
  <si>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</si>
  <si>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</si>
  <si>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</si>
  <si>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</si>
  <si>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</si>
  <si>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</si>
  <si>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b6) Combustibles, Lubricantes y Aditivos</t>
  </si>
  <si>
    <t>COMBUSTIBLES, LUBRICANTES Y ADITIVOS</t>
  </si>
  <si>
    <t>b7) 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</si>
  <si>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</si>
  <si>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</si>
  <si>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</si>
  <si>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</si>
  <si>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</si>
  <si>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b8) Materiales y Suministros Para Seguridad</t>
  </si>
  <si>
    <t>SUSTANCIAS Y MATERIALES EXPLOSIVOS</t>
  </si>
  <si>
    <t>MATERIALES DE SEGURIDAD PÚBLICA</t>
  </si>
  <si>
    <t>PRENDAS DE PROTECCIÓN PARA SEGURIDAD PÚBLICA Y NACIONAL</t>
  </si>
  <si>
    <t>b9) 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</si>
  <si>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</si>
  <si>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</si>
  <si>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</si>
  <si>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</si>
  <si>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</si>
  <si>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</si>
  <si>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</si>
  <si>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</si>
  <si>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</si>
  <si>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C. Servicios Generales (C=c1+c2+c3+c4+c5+c6+c7+c8+c9)</t>
  </si>
  <si>
    <t>c1) Servicios Básicos</t>
  </si>
  <si>
    <t>ENERGÍA ELÉCTRICA</t>
  </si>
  <si>
    <t>GAS</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</si>
  <si>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</si>
  <si>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</si>
  <si>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</si>
  <si>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</si>
  <si>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</si>
  <si>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</si>
  <si>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</si>
  <si>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c2) 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</si>
  <si>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</si>
  <si>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</si>
  <si>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</si>
  <si>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</si>
  <si>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</si>
  <si>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</si>
  <si>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</si>
  <si>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OTROS ARRENDAMIENTOS</t>
  </si>
  <si>
    <t>c3) 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</si>
  <si>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</si>
  <si>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</si>
  <si>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</si>
  <si>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</si>
  <si>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</si>
  <si>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</si>
  <si>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PROFESIONALES, CIENTÍFICOS Y TÉCNICOS INTEGRALES</t>
  </si>
  <si>
    <t>c4) Servicios Financieros, Bancarios y Comerciales</t>
  </si>
  <si>
    <t>SERVICIOS FINANCIEROS Y BANCARIOS</t>
  </si>
  <si>
    <t>SERVICIOS DE RECAUDACIÓN, TRASLADO Y CUSTODIA DE VALORES</t>
  </si>
  <si>
    <t>SEGUROS DE RESPONSABILIDAD PATRIMONIAL Y FIANZAS</t>
  </si>
  <si>
    <t>SEGURO DE BIENES PATRIMONIALES</t>
  </si>
  <si>
    <t>ALMACENAJE, ENVASE Y EMBALAJE</t>
  </si>
  <si>
    <t>FLETES Y MANIOBRAS</t>
  </si>
  <si>
    <t>c5) 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</si>
  <si>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</si>
  <si>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</si>
  <si>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</si>
  <si>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</si>
  <si>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</si>
  <si>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</si>
  <si>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</si>
  <si>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</si>
  <si>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</si>
  <si>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c6) 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</si>
  <si>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</si>
  <si>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</si>
  <si>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</si>
  <si>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</si>
  <si>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</si>
  <si>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</si>
  <si>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</si>
  <si>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c7) Servicios de Traslado y Viáticos</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</si>
  <si>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</si>
  <si>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</si>
  <si>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</si>
  <si>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</si>
  <si>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</si>
  <si>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</si>
  <si>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</si>
  <si>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</si>
  <si>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</si>
  <si>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c8) Servicios Oficiales</t>
  </si>
  <si>
    <t>GASTOS DE CEREMONIAL</t>
  </si>
  <si>
    <t>GASTOS DE ORDEN SOCIAL Y CULTURAL</t>
  </si>
  <si>
    <t>CONGRESOS Y CONVENCIONES</t>
  </si>
  <si>
    <t>REUNIONES Y SEMINARIOS</t>
  </si>
  <si>
    <t>EXPOSICIONES</t>
  </si>
  <si>
    <t>GASTOS DE REPRESENTACIÓN</t>
  </si>
  <si>
    <t>c9) Otros Servicios Generales</t>
  </si>
  <si>
    <t>SERVICIOS FUNERARIOS Y DE CEMENTERIOS</t>
  </si>
  <si>
    <t>IMPUESTOS Y DERECHOS</t>
  </si>
  <si>
    <t>SENTENCIAS Y RESOLUCIONES JUDICIALES</t>
  </si>
  <si>
    <t>PENAS, MULTAS, ACCESORIOS Y ACTUALIZACIONES</t>
  </si>
  <si>
    <t>GASTOS DE EJECUCIÓN</t>
  </si>
  <si>
    <t>OTROS GASTOS POR RESPONSABILIDADES</t>
  </si>
  <si>
    <t>IMPUESTO SOBRE NOMINAS</t>
  </si>
  <si>
    <t>OTROS SERVICIOS GENERALES</t>
  </si>
  <si>
    <t>EROGACIONES POR CUENTA DE TERCEROS</t>
  </si>
  <si>
    <t>D. Transferencias, Asignaciones, Subsidios y Otras Ayudas (D=d1+d2+d3+d4+d5+d6+d7+d8+d9)</t>
  </si>
  <si>
    <t>d1) Transferencias Internas y Asignaciones al Sector Público</t>
  </si>
  <si>
    <t>ASIGNACIONES PRESUPUESTARIAS AL PODER EJECUTIVO</t>
  </si>
  <si>
    <t>TRANSFERENCIAS INTERNAS OTORGADAS A ENTIDADES PARAESTATALES NO EMPRESARIALES Y NO FINANCIE</t>
  </si>
  <si>
    <t>d2) Transferencias al Resto del Sector Público</t>
  </si>
  <si>
    <t>TRANSFERENCIAS OTORGADAS A ORGANISMOS ENTIDADES PARAESTATALES NO EMPRESARIALES Y NO FINANCIERAS</t>
  </si>
  <si>
    <t>d3) Subsidios y Subvenciones</t>
  </si>
  <si>
    <t>SUBSIDIOS A LA PRODUCCIÓN</t>
  </si>
  <si>
    <t>SUBSIDIOS AL TURISMO</t>
  </si>
  <si>
    <t>SUBSIDIOS A LAS ARTESANIAS</t>
  </si>
  <si>
    <t>SUBSIDIOS A CAPACITACIONES Y TALLERES PARA FOMENTO A LA ACTIVIDAD ECONÓMICA</t>
  </si>
  <si>
    <t>SUBSIDIOS A LA DISTRIBUCIÓN</t>
  </si>
  <si>
    <t>SUBSIDIOS A LA INVERSIÓN</t>
  </si>
  <si>
    <t>SUBSIDIOS A LA PRESTACIÓN DE SERVICIOS PÚBLICOS</t>
  </si>
  <si>
    <t>SUBSIDIOS A LA VIVIENDA</t>
  </si>
  <si>
    <t>SUBVENCIONES AL CONSUMO</t>
  </si>
  <si>
    <t>OTROS SUBSIDIOS</t>
  </si>
  <si>
    <t>d4) Ayudas Sociales</t>
  </si>
  <si>
    <t>AYUDAS SOCIALES A PERSONAS</t>
  </si>
  <si>
    <t>GASTOS ADICIONALES POR ASIGNACIÓN DE AYUDAS</t>
  </si>
  <si>
    <t>AYUDAS SOCIALES A INDIGENTES Y DAMNIFICADOS</t>
  </si>
  <si>
    <t>AYUDAS SOCIALES PARA FUNERALES</t>
  </si>
  <si>
    <t>AYUDAS SOCIALES A COMISARIOS Y DELEGADOS</t>
  </si>
  <si>
    <t>BECAS Y OTRAS AYUDAS PARA PROGRAMAS DE CAPACITACIÓN</t>
  </si>
  <si>
    <t>AYUDAS SOCIALES A INSTITUCIONES DE ENSEÑANZA</t>
  </si>
  <si>
    <t>AYUDAS SOCIALES A ACTIVIDADES CIENTÍFICAS O ACADÉMICAS</t>
  </si>
  <si>
    <t>AYUDAS SOCIALES A INSTITUCIONES SIN FINES DE LUCRO</t>
  </si>
  <si>
    <t>AYUDAS POR DESASTRES NATURALES Y OTROS SINIESTROS</t>
  </si>
  <si>
    <t>d5) Pensiones y Jubilaciones</t>
  </si>
  <si>
    <t>PENSIONES</t>
  </si>
  <si>
    <t>d8) Donativos</t>
  </si>
  <si>
    <t>DONATIVOS A INSTITUCIONES SIN FINES DE LUCRO</t>
  </si>
  <si>
    <t>DONATIVOS A ENTIDADES FEDERATIVAS</t>
  </si>
  <si>
    <t>DONATIVOS A FIDEICOMISOS PRIVADOS</t>
  </si>
  <si>
    <t>DONATIVOS A FIDEICOMISOS ESTATALES</t>
  </si>
  <si>
    <t>DONATIVOS INTERNACIONALES</t>
  </si>
  <si>
    <t>E. Bienes Muebles, Inmuebles e Intangibles (E=e1+e2+e3+e4+e5+e6+e7+e8+e9)</t>
  </si>
  <si>
    <t>e1) Mobiliario y Equipo de Administración</t>
  </si>
  <si>
    <t>MUEBLES DE OFICINA Y ESTANTERÍA</t>
  </si>
  <si>
    <t>MUEBLES, EXCEPTO DE OFICINA Y ESTANTERÍA</t>
  </si>
  <si>
    <t>EQUIPO DE CÓMPUTO Y DE TECNOLOGÍAS DE LA INFORMACIÓN</t>
  </si>
  <si>
    <t>OTROS MOBILIARIOS Y EQUIPOS DE ADMINISTRACIÓN</t>
  </si>
  <si>
    <t>e2) Mobiliario y Equipo Educacional y Recreativo</t>
  </si>
  <si>
    <t>EQUIPOS Y APARATOS AUDIOVISUALES</t>
  </si>
  <si>
    <t>APARATOS DEPORTIVOS</t>
  </si>
  <si>
    <t>CÁMARAS FOTOGRÁFICAS Y DE VIDEO</t>
  </si>
  <si>
    <t>OTRO MOBILIARIO Y EQUIPO EDUCACIONAL Y RECREATIVO</t>
  </si>
  <si>
    <t>e3) Equipo e Instrumental Médico y de Laboratorio</t>
  </si>
  <si>
    <t>EQUIPO MÉDICO Y DE LABORATORIO</t>
  </si>
  <si>
    <t>INSTRUMENTAL MÉDICO Y DE LABORATORIO</t>
  </si>
  <si>
    <t>e4) Vehículos y Equipo de Transporte</t>
  </si>
  <si>
    <t>AUTOMÓVILES Y CAMIONES</t>
  </si>
  <si>
    <t>CARROCERÍAS Y REMOLQUES</t>
  </si>
  <si>
    <t>OTROS EQUIPOS DE TRANSPORTE</t>
  </si>
  <si>
    <t>e5) Equipo de Defensa y Seguridad</t>
  </si>
  <si>
    <t>EQUIPO DE DEFENSA Y SEGURIDAD</t>
  </si>
  <si>
    <t>e6) 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</si>
  <si>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</si>
  <si>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</si>
  <si>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</si>
  <si>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</si>
  <si>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</si>
  <si>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</si>
  <si>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</si>
  <si>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</si>
  <si>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e7) Activos Biológicos</t>
  </si>
  <si>
    <t>ARBOLES Y PLANTAS</t>
  </si>
  <si>
    <t>e8) Bienes Inmuebles</t>
  </si>
  <si>
    <t>TERRENOS</t>
  </si>
  <si>
    <t>TERRENOS RURALES</t>
  </si>
  <si>
    <t>e9) Activos Intangibles</t>
  </si>
  <si>
    <t>SOFTWARE</t>
  </si>
  <si>
    <t>OTROS ACTIVOS INTANGIBLES</t>
  </si>
  <si>
    <t>F. Inversión Pública (F=f1+f2+f3)</t>
  </si>
  <si>
    <t>f1) 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</si>
  <si>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</si>
  <si>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</si>
  <si>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</si>
  <si>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</si>
  <si>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</si>
  <si>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</si>
  <si>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</si>
  <si>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TRABAJOS DE ACABADOS EN EDIFICACIONES Y OTROS TRABAJOS ESPECIALIZADOS</t>
  </si>
  <si>
    <t>f2) Obra Pública en Bienes Propios</t>
  </si>
  <si>
    <t>f3) Proyectos Productivos y Acciones de Fomento</t>
  </si>
  <si>
    <t>ESTUDIOS, FORMULACIÓN Y EVALUACIÓN DE PROYECTOS PRODUCTIVOS NO INCLUIDOS EN CONCEPTOS ANTERIORES DE ESTE CAPÍTULO</t>
  </si>
  <si>
    <t>EJECUCIÓN DE PROYECTOS PRODUCTIVOS NO INCLUIDOS EN CONCEPTOS ANTERIORES DE ESTE CAPÍTULO</t>
  </si>
  <si>
    <t>I. Deuda Pública (I=i1+i2+i3+i4+i5+i6+i7)</t>
  </si>
  <si>
    <t>i1) Amortización de la Deuda Pública</t>
  </si>
  <si>
    <t>AMORTIZACIÓN DE LA DEUDA INTERNA CON INSTITUCIONES DE CRÉDITO</t>
  </si>
  <si>
    <t>i2) Intereses de la Deuda Pública</t>
  </si>
  <si>
    <t>INTERESES DE LA DEUDA INTERNA CON INSTITUCIONES DE CRÉDITO</t>
  </si>
  <si>
    <t>i3) Comisiones de la Deuda Pública</t>
  </si>
  <si>
    <t>COMISIONES DE LA DEUDA PÚBLICA INTERNA</t>
  </si>
  <si>
    <t>i4) Gastos de la Deuda Pública</t>
  </si>
  <si>
    <t>GASTOS DE LA DEUDA PÚBLICA INTERNA</t>
  </si>
  <si>
    <t>i7) Adeudos de Ejercicios Fiscales Anteriores (ADEFAS)</t>
  </si>
  <si>
    <t>ADEFAS</t>
  </si>
  <si>
    <t>II. Gasto Etiquetado (II=A+B+C+D+E+F+G+H+I)</t>
  </si>
  <si>
    <t>III. Total de Egresos (III = I + II)</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</si>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</sst>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 #,##0.00_-;_-[$€]* &quot;-&quot;??_-;_-@_-"/>
    <numFmt numFmtId="165" formatCode="&quot;Verdadero&quot;;&quot;Verdadero&quot;;&quot;Falso&quot;"/>
    <numFmt numFmtId="166" formatCode="_-* #,##0.00\ _€_-;\-* #,##0.00\ _€_-;_-* &quot;-&quot;??\ _€_-;_-@_-"/>
    <numFmt numFmtId="167" formatCode="_-* #,##0.00\ &quot;€&quot;_-;\-* #,##0.00\ &quot;€&quot;_-;_-* &quot;-&quot;??\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2"/>
      <name val="Calibri"/>
      <family val="2"/>
      <scheme val="minor"/>
    </font>
    <font>
      <b/>
      <sz val="11.5"/>
      <name val="Calibri"/>
      <family val="2"/>
      <scheme val="minor"/>
    </font>
    <font>
      <b/>
      <sz val="14"/>
      <name val="Calibri"/>
      <family val="2"/>
      <scheme val="minor"/>
    </font>
    <font>
      <b/>
      <sz val="14"/>
      <color theme="1"/>
      <name val="Calibri"/>
      <family val="2"/>
      <scheme val="minor"/>
    </font>
    <font>
      <sz val="10"/>
      <color indexed="8"/>
      <name val="Arial"/>
      <family val="2"/>
    </font>
    <font>
      <b/>
      <sz val="11"/>
      <color indexed="8"/>
      <name val="Calibri"/>
      <family val="2"/>
      <scheme val="minor"/>
    </font>
    <font>
      <b/>
      <sz val="9"/>
      <color indexed="81"/>
      <name val="Tahoma"/>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Arial"/>
      <family val="2"/>
    </font>
    <font>
      <u/>
      <sz val="13"/>
      <color theme="10"/>
      <name val="Arial"/>
      <family val="2"/>
    </font>
    <font>
      <u/>
      <sz val="10"/>
      <color theme="10"/>
      <name val="Arial"/>
      <family val="2"/>
    </font>
    <font>
      <sz val="11"/>
      <color indexed="20"/>
      <name val="Calibri"/>
      <family val="2"/>
    </font>
    <font>
      <sz val="9"/>
      <name val="Arial"/>
      <family val="2"/>
    </font>
    <font>
      <sz val="12"/>
      <color theme="1"/>
      <name val="Calibri"/>
      <family val="2"/>
      <scheme val="minor"/>
    </font>
    <font>
      <sz val="11"/>
      <color indexed="60"/>
      <name val="Calibri"/>
      <family val="2"/>
    </font>
    <font>
      <sz val="9"/>
      <name val="Times New Roman"/>
      <family val="1"/>
    </font>
    <font>
      <sz val="11"/>
      <color indexed="8"/>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8"/>
      <color indexed="56"/>
      <name val="Cambria"/>
      <family val="2"/>
    </font>
  </fonts>
  <fills count="26">
    <fill>
      <patternFill patternType="none"/>
    </fill>
    <fill>
      <patternFill patternType="gray125"/>
    </fill>
    <fill>
      <patternFill patternType="solid">
        <fgColor theme="0" tint="-0.249977111117893"/>
        <bgColor indexed="64"/>
      </patternFill>
    </fill>
    <fill>
      <patternFill patternType="solid">
        <fgColor rgb="FF7030A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8">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30">
    <xf numFmtId="0" fontId="0" fillId="0" borderId="0"/>
    <xf numFmtId="0" fontId="10"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6" borderId="0" applyNumberFormat="0" applyBorder="0" applyAlignment="0" applyProtection="0"/>
    <xf numFmtId="0" fontId="16" fillId="18" borderId="10" applyNumberFormat="0" applyAlignment="0" applyProtection="0"/>
    <xf numFmtId="0" fontId="17" fillId="19" borderId="11" applyNumberFormat="0" applyAlignment="0" applyProtection="0"/>
    <xf numFmtId="0" fontId="18" fillId="0" borderId="12" applyNumberFormat="0" applyFill="0" applyAlignment="0" applyProtection="0"/>
    <xf numFmtId="0" fontId="19"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20" fillId="9" borderId="10" applyNumberFormat="0" applyAlignment="0" applyProtection="0"/>
    <xf numFmtId="164" fontId="21" fillId="0" borderId="0" applyFont="0" applyFill="0" applyBorder="0" applyAlignment="0" applyProtection="0"/>
    <xf numFmtId="164" fontId="21"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5"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7" fillId="24" borderId="0" applyNumberFormat="0" applyBorder="0" applyAlignment="0" applyProtection="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28" fillId="0" borderId="0"/>
    <xf numFmtId="0" fontId="1" fillId="0" borderId="0"/>
    <xf numFmtId="0" fontId="21" fillId="0" borderId="0"/>
    <xf numFmtId="0" fontId="25" fillId="0" borderId="0"/>
    <xf numFmtId="0" fontId="21" fillId="0" borderId="0"/>
    <xf numFmtId="0" fontId="21" fillId="0" borderId="0">
      <alignment wrapText="1"/>
    </xf>
    <xf numFmtId="0" fontId="21" fillId="0" borderId="0"/>
    <xf numFmtId="0" fontId="21" fillId="0" borderId="0">
      <alignmen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25" borderId="13"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30" fillId="18" borderId="1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19" fillId="0" borderId="16" applyNumberFormat="0" applyFill="0" applyAlignment="0" applyProtection="0"/>
    <xf numFmtId="0" fontId="34" fillId="0" borderId="0" applyNumberFormat="0" applyFill="0" applyBorder="0" applyAlignment="0" applyProtection="0"/>
    <xf numFmtId="0" fontId="30" fillId="0" borderId="17" applyNumberFormat="0" applyFill="0" applyAlignment="0" applyProtection="0"/>
  </cellStyleXfs>
  <cellXfs count="65">
    <xf numFmtId="0" fontId="0" fillId="0" borderId="0" xfId="0"/>
    <xf numFmtId="0" fontId="3" fillId="0" borderId="0" xfId="0" applyFont="1" applyAlignment="1">
      <alignment horizontal="center" vertical="center"/>
    </xf>
    <xf numFmtId="0" fontId="0" fillId="0" borderId="0" xfId="0" applyFill="1"/>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5" fillId="2" borderId="2" xfId="0" applyFont="1" applyFill="1" applyBorder="1" applyAlignment="1">
      <alignment vertical="center" wrapText="1"/>
    </xf>
    <xf numFmtId="0" fontId="2" fillId="3" borderId="3" xfId="0" applyFont="1" applyFill="1" applyBorder="1" applyAlignment="1">
      <alignment vertical="center" wrapText="1"/>
    </xf>
    <xf numFmtId="0" fontId="6" fillId="2" borderId="3" xfId="0" applyFont="1" applyFill="1" applyBorder="1" applyAlignment="1">
      <alignment horizontal="center" vertical="center" wrapText="1"/>
    </xf>
    <xf numFmtId="4" fontId="7" fillId="2" borderId="3" xfId="0" applyNumberFormat="1" applyFont="1" applyFill="1" applyBorder="1" applyAlignment="1">
      <alignment vertical="center" wrapText="1"/>
    </xf>
    <xf numFmtId="4" fontId="7" fillId="2" borderId="3" xfId="0" applyNumberFormat="1"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0" fontId="0" fillId="0" borderId="0" xfId="0" applyFill="1" applyAlignment="1">
      <alignment vertical="center"/>
    </xf>
    <xf numFmtId="0" fontId="5" fillId="2" borderId="5" xfId="0" applyFont="1" applyFill="1" applyBorder="1" applyAlignment="1">
      <alignment vertical="center" wrapText="1"/>
    </xf>
    <xf numFmtId="0" fontId="2" fillId="3" borderId="0" xfId="0" applyFont="1" applyFill="1" applyBorder="1" applyAlignment="1">
      <alignment vertical="center" wrapText="1"/>
    </xf>
    <xf numFmtId="0" fontId="6" fillId="2" borderId="0" xfId="0" applyFont="1" applyFill="1" applyBorder="1" applyAlignment="1">
      <alignment horizontal="center" vertical="center" wrapText="1"/>
    </xf>
    <xf numFmtId="4" fontId="7" fillId="2" borderId="0" xfId="0" quotePrefix="1" applyNumberFormat="1"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4" fontId="7" fillId="2" borderId="6" xfId="0" applyNumberFormat="1" applyFont="1" applyFill="1" applyBorder="1" applyAlignment="1">
      <alignment horizontal="center" vertical="center" wrapText="1"/>
    </xf>
    <xf numFmtId="0" fontId="5" fillId="2" borderId="7" xfId="0" applyFont="1" applyFill="1" applyBorder="1" applyAlignment="1">
      <alignment vertical="center"/>
    </xf>
    <xf numFmtId="0" fontId="2" fillId="3" borderId="1" xfId="0" applyFont="1" applyFill="1" applyBorder="1" applyAlignment="1">
      <alignment vertical="center" wrapText="1"/>
    </xf>
    <xf numFmtId="0" fontId="6" fillId="2" borderId="1" xfId="0" applyFont="1" applyFill="1" applyBorder="1" applyAlignment="1">
      <alignment horizontal="center" vertical="center" wrapText="1"/>
    </xf>
    <xf numFmtId="4" fontId="7" fillId="2" borderId="1" xfId="0" quotePrefix="1"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3" xfId="0" applyFont="1" applyBorder="1" applyAlignment="1">
      <alignment vertical="center"/>
    </xf>
    <xf numFmtId="0" fontId="9" fillId="0" borderId="3" xfId="0" applyFont="1" applyBorder="1" applyAlignment="1">
      <alignment horizontal="left" vertical="center" wrapText="1"/>
    </xf>
    <xf numFmtId="4" fontId="3" fillId="0" borderId="3" xfId="0" applyNumberFormat="1" applyFont="1" applyBorder="1" applyAlignment="1">
      <alignment vertical="center"/>
    </xf>
    <xf numFmtId="0" fontId="3" fillId="0" borderId="0" xfId="0" applyFont="1" applyFill="1" applyAlignment="1">
      <alignment vertical="center"/>
    </xf>
    <xf numFmtId="4" fontId="3" fillId="0" borderId="0" xfId="0" applyNumberFormat="1"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4" fontId="3" fillId="0" borderId="0" xfId="0" applyNumberFormat="1" applyFont="1" applyFill="1" applyBorder="1" applyAlignment="1">
      <alignment horizontal="right" vertical="center"/>
    </xf>
    <xf numFmtId="0" fontId="11" fillId="0" borderId="0" xfId="1" applyFont="1" applyFill="1" applyBorder="1" applyAlignment="1">
      <alignment horizontal="left" vertical="center" wrapText="1"/>
    </xf>
    <xf numFmtId="0" fontId="3" fillId="0" borderId="0" xfId="0" applyFont="1" applyFill="1"/>
    <xf numFmtId="4" fontId="3" fillId="0" borderId="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4" fontId="0" fillId="0" borderId="0" xfId="0" applyNumberFormat="1" applyFont="1" applyFill="1" applyBorder="1" applyAlignment="1">
      <alignment vertical="center"/>
    </xf>
    <xf numFmtId="4" fontId="0" fillId="0" borderId="0" xfId="0" applyNumberFormat="1" applyFont="1" applyBorder="1" applyAlignment="1">
      <alignment vertical="center"/>
    </xf>
    <xf numFmtId="0" fontId="0" fillId="0" borderId="0" xfId="0" applyFont="1"/>
    <xf numFmtId="0" fontId="0" fillId="0" borderId="0" xfId="0" applyFont="1" applyBorder="1"/>
    <xf numFmtId="0" fontId="0" fillId="0" borderId="0" xfId="0" applyFont="1" applyFill="1" applyBorder="1" applyAlignment="1">
      <alignment vertical="center"/>
    </xf>
    <xf numFmtId="4" fontId="3" fillId="0" borderId="0" xfId="0" applyNumberFormat="1" applyFont="1" applyFill="1"/>
    <xf numFmtId="0" fontId="11" fillId="0" borderId="0" xfId="1" applyFont="1" applyFill="1" applyBorder="1" applyAlignment="1">
      <alignment vertical="center" wrapText="1"/>
    </xf>
    <xf numFmtId="0" fontId="3" fillId="0" borderId="0" xfId="0" applyFont="1" applyFill="1" applyBorder="1"/>
    <xf numFmtId="0" fontId="8" fillId="0" borderId="0" xfId="0" applyFont="1" applyBorder="1" applyAlignment="1">
      <alignment vertical="center"/>
    </xf>
    <xf numFmtId="0" fontId="9" fillId="0" borderId="0" xfId="0" applyFont="1" applyBorder="1" applyAlignment="1">
      <alignment horizontal="left" vertical="center" wrapText="1"/>
    </xf>
    <xf numFmtId="4" fontId="3" fillId="0" borderId="0" xfId="0" applyNumberFormat="1" applyFont="1" applyBorder="1" applyAlignment="1">
      <alignment vertical="center"/>
    </xf>
    <xf numFmtId="0" fontId="3" fillId="0" borderId="9" xfId="0" applyFont="1" applyFill="1" applyBorder="1" applyAlignment="1">
      <alignment vertical="center"/>
    </xf>
    <xf numFmtId="0" fontId="0" fillId="0" borderId="9" xfId="0" applyFont="1" applyBorder="1" applyAlignment="1">
      <alignment vertical="center"/>
    </xf>
    <xf numFmtId="0" fontId="0" fillId="0" borderId="9" xfId="0" applyFont="1" applyBorder="1" applyAlignment="1">
      <alignment horizontal="left" vertical="center" wrapText="1"/>
    </xf>
    <xf numFmtId="4" fontId="0" fillId="0" borderId="9" xfId="0" applyNumberFormat="1" applyFont="1" applyFill="1" applyBorder="1" applyAlignment="1">
      <alignment vertical="center"/>
    </xf>
    <xf numFmtId="4" fontId="0" fillId="0" borderId="9"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xf numFmtId="4" fontId="4" fillId="0" borderId="0" xfId="0" applyNumberFormat="1" applyFont="1" applyAlignment="1">
      <alignment vertical="center"/>
    </xf>
    <xf numFmtId="44" fontId="4" fillId="0" borderId="0" xfId="0" applyNumberFormat="1" applyFont="1" applyAlignment="1">
      <alignment vertical="center"/>
    </xf>
    <xf numFmtId="0" fontId="0" fillId="0" borderId="0" xfId="0" applyAlignment="1">
      <alignment vertical="center"/>
    </xf>
    <xf numFmtId="0" fontId="0" fillId="0" borderId="0" xfId="0" applyAlignment="1">
      <alignment vertical="center" wrapText="1"/>
    </xf>
    <xf numFmtId="4" fontId="0" fillId="0" borderId="0" xfId="0" applyNumberFormat="1" applyAlignment="1">
      <alignment vertical="center"/>
    </xf>
  </cellXfs>
  <cellStyles count="130">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Euro" xfId="32"/>
    <cellStyle name="Euro 2" xfId="33"/>
    <cellStyle name="Hipervínculo 2" xfId="34"/>
    <cellStyle name="Hipervínculo 3" xfId="35"/>
    <cellStyle name="Incorrecto 2" xfId="36"/>
    <cellStyle name="Millares 2" xfId="37"/>
    <cellStyle name="Millares 2 2" xfId="38"/>
    <cellStyle name="Millares 2 2 2" xfId="39"/>
    <cellStyle name="Millares 2 2 2 2" xfId="40"/>
    <cellStyle name="Millares 2 2 3" xfId="41"/>
    <cellStyle name="Millares 2 3" xfId="42"/>
    <cellStyle name="Millares 3" xfId="43"/>
    <cellStyle name="Millares 4" xfId="44"/>
    <cellStyle name="Millares 4 2" xfId="45"/>
    <cellStyle name="Millares 4 3" xfId="46"/>
    <cellStyle name="Millares 5" xfId="47"/>
    <cellStyle name="Millares 5 2" xfId="48"/>
    <cellStyle name="Millares 6" xfId="49"/>
    <cellStyle name="Moneda 2" xfId="50"/>
    <cellStyle name="Moneda 2 2" xfId="51"/>
    <cellStyle name="Moneda 2 2 2" xfId="52"/>
    <cellStyle name="Moneda 2 3" xfId="53"/>
    <cellStyle name="Moneda 3" xfId="54"/>
    <cellStyle name="Moneda 3 2" xfId="55"/>
    <cellStyle name="Moneda 4" xfId="56"/>
    <cellStyle name="Moneda 5" xfId="57"/>
    <cellStyle name="Moneda 6" xfId="58"/>
    <cellStyle name="Moneda 7" xfId="59"/>
    <cellStyle name="Neutral 2" xfId="60"/>
    <cellStyle name="Normal" xfId="0" builtinId="0"/>
    <cellStyle name="Normal 10" xfId="61"/>
    <cellStyle name="Normal 10 2" xfId="62"/>
    <cellStyle name="Normal 10 2 2" xfId="63"/>
    <cellStyle name="Normal 11" xfId="64"/>
    <cellStyle name="Normal 11 2" xfId="65"/>
    <cellStyle name="Normal 12" xfId="66"/>
    <cellStyle name="Normal 12 2" xfId="67"/>
    <cellStyle name="Normal 13" xfId="68"/>
    <cellStyle name="Normal 13 2" xfId="69"/>
    <cellStyle name="Normal 14" xfId="70"/>
    <cellStyle name="Normal 15" xfId="71"/>
    <cellStyle name="Normal 16" xfId="72"/>
    <cellStyle name="Normal 2" xfId="73"/>
    <cellStyle name="Normal 2 13" xfId="74"/>
    <cellStyle name="Normal 2 2" xfId="75"/>
    <cellStyle name="Normal 2 3" xfId="76"/>
    <cellStyle name="Normal 2 4" xfId="77"/>
    <cellStyle name="Normal 2 5" xfId="78"/>
    <cellStyle name="Normal 3" xfId="79"/>
    <cellStyle name="Normal 3 2" xfId="80"/>
    <cellStyle name="Normal 4" xfId="81"/>
    <cellStyle name="Normal 4 2" xfId="82"/>
    <cellStyle name="Normal 5" xfId="83"/>
    <cellStyle name="Normal 5 2" xfId="84"/>
    <cellStyle name="Normal 6" xfId="85"/>
    <cellStyle name="Normal 6 2" xfId="86"/>
    <cellStyle name="Normal 6 2 2" xfId="87"/>
    <cellStyle name="Normal 6 3" xfId="88"/>
    <cellStyle name="Normal 6 3 2" xfId="89"/>
    <cellStyle name="Normal 6 3 2 2" xfId="90"/>
    <cellStyle name="Normal 6 3 2 2 2" xfId="91"/>
    <cellStyle name="Normal 6 3 3" xfId="92"/>
    <cellStyle name="Normal 6 4" xfId="93"/>
    <cellStyle name="Normal 6 5" xfId="94"/>
    <cellStyle name="Normal 6 5 2" xfId="95"/>
    <cellStyle name="Normal 6 6" xfId="96"/>
    <cellStyle name="Normal 6 6 2" xfId="97"/>
    <cellStyle name="Normal 6 7" xfId="98"/>
    <cellStyle name="Normal 6 7 2" xfId="99"/>
    <cellStyle name="Normal 6 7 3" xfId="100"/>
    <cellStyle name="Normal 6 8 2" xfId="101"/>
    <cellStyle name="Normal 7" xfId="102"/>
    <cellStyle name="Normal 7 2" xfId="103"/>
    <cellStyle name="Normal 7 2 2" xfId="104"/>
    <cellStyle name="Normal 7 3" xfId="105"/>
    <cellStyle name="Normal 7 4" xfId="106"/>
    <cellStyle name="Normal 8" xfId="107"/>
    <cellStyle name="Normal 8 2" xfId="108"/>
    <cellStyle name="Normal 8 3" xfId="109"/>
    <cellStyle name="Normal 9" xfId="110"/>
    <cellStyle name="Normal 9 2" xfId="111"/>
    <cellStyle name="Normal 9 2 2" xfId="112"/>
    <cellStyle name="Normal 9 2 2 2" xfId="113"/>
    <cellStyle name="Normal 9 3" xfId="114"/>
    <cellStyle name="Normal 9 4" xfId="115"/>
    <cellStyle name="Normal 9 4 2" xfId="116"/>
    <cellStyle name="Normal_Hoja1" xfId="1"/>
    <cellStyle name="Notas 2" xfId="117"/>
    <cellStyle name="Porcentaje 2" xfId="118"/>
    <cellStyle name="Porcentual 2" xfId="119"/>
    <cellStyle name="Porcentual 3" xfId="120"/>
    <cellStyle name="Porcentual 6" xfId="121"/>
    <cellStyle name="Porcentual 7" xfId="122"/>
    <cellStyle name="Salida 2" xfId="123"/>
    <cellStyle name="Texto de advertencia 2" xfId="124"/>
    <cellStyle name="Texto explicativo 2" xfId="125"/>
    <cellStyle name="Título 2 2" xfId="126"/>
    <cellStyle name="Título 3 2" xfId="127"/>
    <cellStyle name="Título 4" xfId="128"/>
    <cellStyle name="Total 2" xfId="129"/>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127000</xdr:rowOff>
    </xdr:from>
    <xdr:to>
      <xdr:col>2</xdr:col>
      <xdr:colOff>2480119</xdr:colOff>
      <xdr:row>4</xdr:row>
      <xdr:rowOff>0</xdr:rowOff>
    </xdr:to>
    <xdr:pic>
      <xdr:nvPicPr>
        <xdr:cNvPr id="2" name="1 Imagen" descr="http://acapulco.gob.mx/wp-content/themes/haca_v3/img/header/aca-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7000"/>
          <a:ext cx="2937319" cy="76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2349501</xdr:colOff>
      <xdr:row>984</xdr:row>
      <xdr:rowOff>180179</xdr:rowOff>
    </xdr:from>
    <xdr:to>
      <xdr:col>3</xdr:col>
      <xdr:colOff>852016</xdr:colOff>
      <xdr:row>991</xdr:row>
      <xdr:rowOff>111123</xdr:rowOff>
    </xdr:to>
    <xdr:sp macro="" textlink="">
      <xdr:nvSpPr>
        <xdr:cNvPr id="3" name="Text Box 9"/>
        <xdr:cNvSpPr txBox="1">
          <a:spLocks noChangeArrowheads="1"/>
        </xdr:cNvSpPr>
      </xdr:nvSpPr>
      <xdr:spPr bwMode="auto">
        <a:xfrm>
          <a:off x="2901951" y="243105779"/>
          <a:ext cx="3055465" cy="1264444"/>
        </a:xfrm>
        <a:prstGeom prst="rect">
          <a:avLst/>
        </a:prstGeom>
        <a:noFill/>
        <a:ln w="9525">
          <a:noFill/>
          <a:miter lim="800000"/>
          <a:headEnd/>
          <a:tailEnd/>
        </a:ln>
      </xdr:spPr>
      <xdr:txBody>
        <a:bodyPr vertOverflow="clip" wrap="square" lIns="27432" tIns="22860" rIns="27432" bIns="0" anchor="t" upright="1"/>
        <a:lstStyle/>
        <a:p>
          <a:pPr algn="ctr" rtl="1">
            <a:lnSpc>
              <a:spcPts val="900"/>
            </a:lnSpc>
            <a:defRPr sz="1000"/>
          </a:pPr>
          <a:r>
            <a:rPr lang="es-MX" sz="1000" b="1" i="0" strike="noStrike">
              <a:solidFill>
                <a:srgbClr val="000000"/>
              </a:solidFill>
              <a:latin typeface="+mn-lt"/>
              <a:cs typeface="Arial"/>
            </a:rPr>
            <a:t>Vo. Bo.</a:t>
          </a:r>
          <a:endParaRPr lang="es-MX" sz="1000" b="0" i="0" strike="noStrike">
            <a:solidFill>
              <a:srgbClr val="000000"/>
            </a:solidFill>
            <a:latin typeface="+mn-lt"/>
            <a:cs typeface="Arial"/>
          </a:endParaRPr>
        </a:p>
        <a:p>
          <a:pPr algn="ctr" rtl="1">
            <a:lnSpc>
              <a:spcPts val="900"/>
            </a:lnSpc>
            <a:defRPr sz="1000"/>
          </a:pPr>
          <a:endParaRPr lang="es-MX" sz="1000" b="0" i="0" strike="noStrike">
            <a:solidFill>
              <a:srgbClr val="000000"/>
            </a:solidFill>
            <a:latin typeface="+mn-lt"/>
            <a:cs typeface="Arial"/>
          </a:endParaRPr>
        </a:p>
        <a:p>
          <a:pPr algn="ctr" rtl="1">
            <a:lnSpc>
              <a:spcPts val="800"/>
            </a:lnSpc>
            <a:defRPr sz="1000"/>
          </a:pPr>
          <a:endParaRPr lang="es-MX" sz="1000" b="0" i="0" strike="noStrike">
            <a:solidFill>
              <a:srgbClr val="000000"/>
            </a:solidFill>
            <a:latin typeface="+mn-lt"/>
            <a:cs typeface="Arial"/>
          </a:endParaRPr>
        </a:p>
        <a:p>
          <a:pPr algn="ctr" rtl="1">
            <a:lnSpc>
              <a:spcPts val="800"/>
            </a:lnSpc>
            <a:defRPr sz="1000"/>
          </a:pPr>
          <a:endParaRPr lang="es-MX" sz="1000" b="1" i="0" strike="noStrike">
            <a:solidFill>
              <a:srgbClr val="000000"/>
            </a:solidFill>
            <a:latin typeface="+mn-lt"/>
            <a:cs typeface="Arial"/>
          </a:endParaRPr>
        </a:p>
        <a:p>
          <a:pPr algn="ctr" rtl="1">
            <a:lnSpc>
              <a:spcPts val="900"/>
            </a:lnSpc>
            <a:defRPr sz="1000"/>
          </a:pPr>
          <a:r>
            <a:rPr lang="es-MX" sz="1000" b="1" i="0" strike="noStrike">
              <a:solidFill>
                <a:srgbClr val="000000"/>
              </a:solidFill>
              <a:latin typeface="+mn-lt"/>
              <a:cs typeface="Arial"/>
            </a:rPr>
            <a:t>______________________________________</a:t>
          </a:r>
        </a:p>
        <a:p>
          <a:pPr algn="ctr" rtl="1">
            <a:lnSpc>
              <a:spcPts val="800"/>
            </a:lnSpc>
            <a:defRPr sz="1000"/>
          </a:pPr>
          <a:endParaRPr lang="es-MX" sz="1000" b="1" i="0" strike="noStrike">
            <a:solidFill>
              <a:srgbClr val="000000"/>
            </a:solidFill>
            <a:latin typeface="+mn-lt"/>
            <a:cs typeface="Arial"/>
          </a:endParaRPr>
        </a:p>
        <a:p>
          <a:pPr marL="0" marR="0" indent="0" algn="ctr" defTabSz="914400" rtl="1" eaLnBrk="1" fontAlgn="auto" latinLnBrk="0" hangingPunct="1">
            <a:lnSpc>
              <a:spcPts val="800"/>
            </a:lnSpc>
            <a:spcBef>
              <a:spcPts val="0"/>
            </a:spcBef>
            <a:spcAft>
              <a:spcPts val="0"/>
            </a:spcAft>
            <a:buClrTx/>
            <a:buSzTx/>
            <a:buFontTx/>
            <a:buNone/>
            <a:tabLst/>
            <a:defRPr sz="1000"/>
          </a:pPr>
          <a:r>
            <a:rPr lang="es-MX" sz="1000" b="1" i="0">
              <a:effectLst/>
              <a:latin typeface="+mn-lt"/>
              <a:ea typeface="+mn-ea"/>
              <a:cs typeface="+mn-cs"/>
            </a:rPr>
            <a:t>Lic. Karla</a:t>
          </a:r>
          <a:r>
            <a:rPr lang="es-MX" sz="1000" b="1" i="0" baseline="0">
              <a:effectLst/>
              <a:latin typeface="+mn-lt"/>
              <a:ea typeface="+mn-ea"/>
              <a:cs typeface="+mn-cs"/>
            </a:rPr>
            <a:t> Leonor Sanchez Olmos</a:t>
          </a:r>
          <a:endParaRPr lang="es-MX">
            <a:effectLst/>
          </a:endParaRPr>
        </a:p>
        <a:p>
          <a:pPr algn="ctr" rtl="1">
            <a:lnSpc>
              <a:spcPts val="900"/>
            </a:lnSpc>
            <a:defRPr sz="1000"/>
          </a:pPr>
          <a:r>
            <a:rPr lang="es-MX" sz="1000" b="1" i="0">
              <a:latin typeface="+mn-lt"/>
              <a:ea typeface="+mn-ea"/>
              <a:cs typeface="+mn-cs"/>
            </a:rPr>
            <a:t>Primera Síndica Procuradora Administrativa, Financiera, </a:t>
          </a:r>
        </a:p>
        <a:p>
          <a:pPr algn="ctr" rtl="1">
            <a:lnSpc>
              <a:spcPts val="900"/>
            </a:lnSpc>
            <a:defRPr sz="1000"/>
          </a:pPr>
          <a:r>
            <a:rPr lang="es-MX" sz="1000" b="1" i="0">
              <a:latin typeface="+mn-lt"/>
              <a:ea typeface="+mn-ea"/>
              <a:cs typeface="+mn-cs"/>
            </a:rPr>
            <a:t>Contable y Patrimonial</a:t>
          </a:r>
          <a:endParaRPr lang="es-MX" sz="1000" b="1" i="0" strike="noStrike">
            <a:solidFill>
              <a:srgbClr val="000000"/>
            </a:solidFill>
            <a:latin typeface="+mn-lt"/>
            <a:cs typeface="Arial"/>
          </a:endParaRPr>
        </a:p>
        <a:p>
          <a:pPr algn="ctr" rtl="1">
            <a:lnSpc>
              <a:spcPts val="900"/>
            </a:lnSpc>
            <a:defRPr sz="1000"/>
          </a:pPr>
          <a:endParaRPr lang="es-MX" sz="1000" b="1" i="0" strike="noStrike">
            <a:solidFill>
              <a:srgbClr val="000000"/>
            </a:solidFill>
            <a:latin typeface="+mn-lt"/>
            <a:cs typeface="Arial"/>
          </a:endParaRPr>
        </a:p>
        <a:p>
          <a:pPr algn="ctr" rtl="1">
            <a:lnSpc>
              <a:spcPts val="800"/>
            </a:lnSpc>
            <a:defRPr sz="1000"/>
          </a:pPr>
          <a:endParaRPr lang="es-MX" sz="1000" b="1" i="0" strike="noStrike">
            <a:solidFill>
              <a:srgbClr val="000000"/>
            </a:solidFill>
            <a:latin typeface="+mn-lt"/>
            <a:cs typeface="Arial"/>
          </a:endParaRPr>
        </a:p>
        <a:p>
          <a:pPr algn="ctr" rtl="1">
            <a:lnSpc>
              <a:spcPts val="900"/>
            </a:lnSpc>
            <a:defRPr sz="1000"/>
          </a:pPr>
          <a:endParaRPr lang="es-MX" sz="1000" b="1" i="0" strike="noStrike">
            <a:solidFill>
              <a:srgbClr val="000000"/>
            </a:solidFill>
            <a:latin typeface="+mn-lt"/>
            <a:cs typeface="Arial"/>
          </a:endParaRPr>
        </a:p>
        <a:p>
          <a:pPr algn="ctr" rtl="1">
            <a:lnSpc>
              <a:spcPts val="800"/>
            </a:lnSpc>
            <a:defRPr sz="1000"/>
          </a:pPr>
          <a:endParaRPr lang="es-MX" sz="1000" b="1" i="0" strike="noStrike">
            <a:solidFill>
              <a:srgbClr val="000000"/>
            </a:solidFill>
            <a:latin typeface="+mn-lt"/>
            <a:cs typeface="Arial"/>
          </a:endParaRPr>
        </a:p>
        <a:p>
          <a:pPr algn="ctr" rtl="1">
            <a:lnSpc>
              <a:spcPts val="900"/>
            </a:lnSpc>
            <a:defRPr sz="1000"/>
          </a:pPr>
          <a:endParaRPr lang="es-MX" sz="1000" b="1" i="0" strike="noStrike">
            <a:solidFill>
              <a:srgbClr val="000000"/>
            </a:solidFill>
            <a:latin typeface="+mn-lt"/>
            <a:cs typeface="Arial"/>
          </a:endParaRPr>
        </a:p>
        <a:p>
          <a:pPr algn="ctr" rtl="1">
            <a:lnSpc>
              <a:spcPts val="700"/>
            </a:lnSpc>
            <a:defRPr sz="1000"/>
          </a:pPr>
          <a:endParaRPr lang="es-MX" sz="1000" b="1" i="0" strike="noStrike">
            <a:solidFill>
              <a:srgbClr val="000000"/>
            </a:solidFill>
            <a:latin typeface="+mn-lt"/>
            <a:cs typeface="Arial"/>
          </a:endParaRPr>
        </a:p>
      </xdr:txBody>
    </xdr:sp>
    <xdr:clientData/>
  </xdr:twoCellAnchor>
  <xdr:twoCellAnchor>
    <xdr:from>
      <xdr:col>4</xdr:col>
      <xdr:colOff>204824</xdr:colOff>
      <xdr:row>984</xdr:row>
      <xdr:rowOff>111125</xdr:rowOff>
    </xdr:from>
    <xdr:to>
      <xdr:col>6</xdr:col>
      <xdr:colOff>483201</xdr:colOff>
      <xdr:row>991</xdr:row>
      <xdr:rowOff>43089</xdr:rowOff>
    </xdr:to>
    <xdr:sp macro="" textlink="">
      <xdr:nvSpPr>
        <xdr:cNvPr id="4" name="Text Box 8"/>
        <xdr:cNvSpPr txBox="1">
          <a:spLocks noChangeArrowheads="1"/>
        </xdr:cNvSpPr>
      </xdr:nvSpPr>
      <xdr:spPr bwMode="auto">
        <a:xfrm>
          <a:off x="6377024" y="243036725"/>
          <a:ext cx="2754877" cy="126546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mn-lt"/>
              <a:ea typeface="+mn-ea"/>
              <a:cs typeface="+mn-cs"/>
            </a:rPr>
            <a:t>Elaboró:</a:t>
          </a:r>
          <a:endParaRPr lang="es-MX" sz="1000" b="0"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____________________________________</a:t>
          </a:r>
        </a:p>
        <a:p>
          <a:pPr algn="ctr" rtl="1">
            <a:defRPr sz="1000"/>
          </a:pPr>
          <a:r>
            <a:rPr lang="es-MX" sz="1000" b="1">
              <a:effectLst/>
              <a:latin typeface="+mn-lt"/>
              <a:ea typeface="+mn-ea"/>
              <a:cs typeface="+mn-cs"/>
            </a:rPr>
            <a:t>M.D.C. Mariano Hansel Patricio Abarca</a:t>
          </a:r>
        </a:p>
        <a:p>
          <a:pPr algn="ctr" rtl="1">
            <a:defRPr sz="1000"/>
          </a:pPr>
          <a:r>
            <a:rPr lang="es-MX" sz="1000" b="1" i="0" strike="noStrike">
              <a:solidFill>
                <a:srgbClr val="000000"/>
              </a:solidFill>
              <a:latin typeface="+mn-lt"/>
              <a:cs typeface="Arial"/>
            </a:rPr>
            <a:t>Secretario de Administración y Finanzas</a:t>
          </a:r>
        </a:p>
      </xdr:txBody>
    </xdr:sp>
    <xdr:clientData/>
  </xdr:twoCellAnchor>
  <xdr:twoCellAnchor>
    <xdr:from>
      <xdr:col>0</xdr:col>
      <xdr:colOff>206375</xdr:colOff>
      <xdr:row>984</xdr:row>
      <xdr:rowOff>111125</xdr:rowOff>
    </xdr:from>
    <xdr:to>
      <xdr:col>2</xdr:col>
      <xdr:colOff>1713349</xdr:colOff>
      <xdr:row>991</xdr:row>
      <xdr:rowOff>122329</xdr:rowOff>
    </xdr:to>
    <xdr:sp macro="" textlink="">
      <xdr:nvSpPr>
        <xdr:cNvPr id="5" name="Text Box 6"/>
        <xdr:cNvSpPr txBox="1">
          <a:spLocks noChangeArrowheads="1"/>
        </xdr:cNvSpPr>
      </xdr:nvSpPr>
      <xdr:spPr bwMode="auto">
        <a:xfrm flipH="1">
          <a:off x="206375" y="243036725"/>
          <a:ext cx="2059424" cy="134470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mn-lt"/>
              <a:cs typeface="Arial"/>
            </a:rPr>
            <a:t>Autorizó:</a:t>
          </a:r>
          <a:endParaRPr lang="es-MX" sz="1000" b="0" i="0" strike="noStrike">
            <a:solidFill>
              <a:srgbClr val="000000"/>
            </a:solidFill>
            <a:latin typeface="+mn-lt"/>
            <a:cs typeface="Arial"/>
          </a:endParaRPr>
        </a:p>
        <a:p>
          <a:pPr algn="ctr" rtl="1">
            <a:defRPr sz="1000"/>
          </a:pPr>
          <a:r>
            <a:rPr lang="es-MX" sz="1000" b="0" i="0" strike="noStrike">
              <a:solidFill>
                <a:srgbClr val="000000"/>
              </a:solidFill>
              <a:latin typeface="+mn-lt"/>
              <a:cs typeface="Arial"/>
            </a:rPr>
            <a:t> </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________________________________</a:t>
          </a:r>
        </a:p>
        <a:p>
          <a:pPr algn="ctr" rtl="1">
            <a:defRPr sz="1000"/>
          </a:pPr>
          <a:r>
            <a:rPr lang="es-MX" sz="1000" b="1" i="0" strike="noStrike">
              <a:solidFill>
                <a:srgbClr val="000000"/>
              </a:solidFill>
              <a:latin typeface="+mn-lt"/>
              <a:cs typeface="Arial"/>
            </a:rPr>
            <a:t>Lic. Jesús Evodio Velazquez Aguirre</a:t>
          </a:r>
        </a:p>
        <a:p>
          <a:pPr algn="ctr" rtl="1">
            <a:defRPr sz="1000"/>
          </a:pPr>
          <a:r>
            <a:rPr lang="es-MX" sz="1000" b="1" i="0" strike="noStrike">
              <a:solidFill>
                <a:srgbClr val="000000"/>
              </a:solidFill>
              <a:latin typeface="+mn-lt"/>
              <a:cs typeface="Arial"/>
            </a:rPr>
            <a:t> Presidente Municipal</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de Acapulco de Juárez</a:t>
          </a:r>
        </a:p>
      </xdr:txBody>
    </xdr:sp>
    <xdr:clientData/>
  </xdr:twoCellAnchor>
  <xdr:twoCellAnchor>
    <xdr:from>
      <xdr:col>6</xdr:col>
      <xdr:colOff>811343</xdr:colOff>
      <xdr:row>984</xdr:row>
      <xdr:rowOff>111126</xdr:rowOff>
    </xdr:from>
    <xdr:to>
      <xdr:col>8</xdr:col>
      <xdr:colOff>971972</xdr:colOff>
      <xdr:row>991</xdr:row>
      <xdr:rowOff>77506</xdr:rowOff>
    </xdr:to>
    <xdr:sp macro="" textlink="">
      <xdr:nvSpPr>
        <xdr:cNvPr id="6" name="Text Box 9"/>
        <xdr:cNvSpPr txBox="1">
          <a:spLocks noChangeArrowheads="1"/>
        </xdr:cNvSpPr>
      </xdr:nvSpPr>
      <xdr:spPr bwMode="auto">
        <a:xfrm>
          <a:off x="9460043" y="243036726"/>
          <a:ext cx="2637129" cy="129988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mn-lt"/>
              <a:cs typeface="Arial"/>
            </a:rPr>
            <a:t>Revisó.</a:t>
          </a:r>
          <a:endParaRPr lang="es-MX" sz="1000" b="0" i="0" strike="noStrike">
            <a:solidFill>
              <a:srgbClr val="000000"/>
            </a:solidFill>
            <a:latin typeface="+mn-lt"/>
            <a:cs typeface="Arial"/>
          </a:endParaRPr>
        </a:p>
        <a:p>
          <a:pPr algn="ctr" rtl="1">
            <a:defRPr sz="1000"/>
          </a:pPr>
          <a:endParaRPr lang="es-MX" sz="1000" b="0"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____________________________________</a:t>
          </a:r>
        </a:p>
        <a:p>
          <a:pPr algn="ctr" rtl="1">
            <a:defRPr sz="1000"/>
          </a:pPr>
          <a:r>
            <a:rPr lang="es-MX" sz="1000" b="1">
              <a:effectLst/>
              <a:latin typeface="+mn-lt"/>
              <a:ea typeface="+mn-ea"/>
              <a:cs typeface="+mn-cs"/>
            </a:rPr>
            <a:t>Lic.</a:t>
          </a:r>
          <a:r>
            <a:rPr lang="es-MX" sz="1000" b="1" baseline="0">
              <a:effectLst/>
              <a:latin typeface="+mn-lt"/>
              <a:ea typeface="+mn-ea"/>
              <a:cs typeface="+mn-cs"/>
            </a:rPr>
            <a:t> Francisco Javier Jiménez Olmos</a:t>
          </a:r>
          <a:endParaRPr lang="es-MX" sz="1000" b="1">
            <a:effectLst/>
            <a:latin typeface="+mn-lt"/>
            <a:ea typeface="+mn-ea"/>
            <a:cs typeface="+mn-cs"/>
          </a:endParaRPr>
        </a:p>
        <a:p>
          <a:pPr algn="ctr" rtl="1">
            <a:defRPr sz="1000"/>
          </a:pPr>
          <a:r>
            <a:rPr lang="es-MX" sz="1000" b="1">
              <a:effectLst/>
              <a:latin typeface="+mn-lt"/>
              <a:ea typeface="+mn-ea"/>
              <a:cs typeface="+mn-cs"/>
            </a:rPr>
            <a:t>Enc.</a:t>
          </a:r>
          <a:r>
            <a:rPr lang="es-MX" sz="1000" b="1" baseline="0">
              <a:effectLst/>
              <a:latin typeface="+mn-lt"/>
              <a:ea typeface="+mn-ea"/>
              <a:cs typeface="+mn-cs"/>
            </a:rPr>
            <a:t> de Despacho </a:t>
          </a:r>
          <a:r>
            <a:rPr lang="es-MX" sz="1000" b="1">
              <a:effectLst/>
              <a:latin typeface="+mn-lt"/>
              <a:ea typeface="+mn-ea"/>
              <a:cs typeface="+mn-cs"/>
            </a:rPr>
            <a:t>Contraloría General de Transparencia</a:t>
          </a:r>
          <a:r>
            <a:rPr lang="es-MX" sz="1000" b="1" baseline="0">
              <a:effectLst/>
              <a:latin typeface="+mn-lt"/>
              <a:ea typeface="+mn-ea"/>
              <a:cs typeface="+mn-cs"/>
            </a:rPr>
            <a:t> </a:t>
          </a:r>
          <a:r>
            <a:rPr lang="es-MX" sz="1000" b="1">
              <a:effectLst/>
              <a:latin typeface="+mn-lt"/>
              <a:ea typeface="+mn-ea"/>
              <a:cs typeface="+mn-cs"/>
            </a:rPr>
            <a:t>y Modernización Administrativa</a:t>
          </a:r>
          <a:endParaRPr lang="es-MX" sz="1000" b="1" i="0" strike="noStrike">
            <a:solidFill>
              <a:srgbClr val="000000"/>
            </a:solidFill>
            <a:latin typeface="+mn-lt"/>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81"/>
  <sheetViews>
    <sheetView tabSelected="1" zoomScale="85" zoomScaleNormal="85" workbookViewId="0">
      <pane ySplit="8" topLeftCell="A9" activePane="bottomLeft" state="frozen"/>
      <selection activeCell="C1" sqref="C1"/>
      <selection pane="bottomLeft" activeCell="C21" sqref="C21"/>
    </sheetView>
  </sheetViews>
  <sheetFormatPr baseColWidth="10" defaultColWidth="11.42578125" defaultRowHeight="15" outlineLevelRow="1" x14ac:dyDescent="0.25"/>
  <cols>
    <col min="1" max="1" width="8.28515625" style="62" customWidth="1"/>
    <col min="2" max="2" width="5" style="62" hidden="1" customWidth="1"/>
    <col min="3" max="3" width="68.28515625" style="63" customWidth="1"/>
    <col min="4" max="4" width="16" style="62" customWidth="1"/>
    <col min="5" max="8" width="18.5703125" style="62" customWidth="1"/>
    <col min="9" max="9" width="18.28515625" style="62" customWidth="1"/>
    <col min="10" max="10" width="3.42578125" style="2" customWidth="1"/>
    <col min="11" max="11" width="11.7109375" style="2" bestFit="1" customWidth="1"/>
    <col min="12" max="17" width="11.42578125" style="2"/>
    <col min="18" max="18" width="14.42578125" style="2" bestFit="1" customWidth="1"/>
    <col min="19" max="19" width="11.42578125" style="2"/>
    <col min="20" max="20" width="14.42578125" style="2" bestFit="1" customWidth="1"/>
    <col min="21" max="25" width="11.42578125" style="2"/>
    <col min="26" max="26" width="15.28515625" style="2" bestFit="1" customWidth="1"/>
    <col min="27" max="16384" width="11.42578125" style="2"/>
  </cols>
  <sheetData>
    <row r="1" spans="1:28" ht="19.5" customHeight="1" x14ac:dyDescent="0.25">
      <c r="A1" s="1" t="s">
        <v>0</v>
      </c>
      <c r="B1" s="1"/>
      <c r="C1" s="1"/>
      <c r="D1" s="1"/>
      <c r="E1" s="1"/>
      <c r="F1" s="1"/>
      <c r="G1" s="1"/>
      <c r="H1" s="1"/>
      <c r="I1" s="1"/>
    </row>
    <row r="2" spans="1:28" ht="18" customHeight="1" x14ac:dyDescent="0.25">
      <c r="A2" s="1" t="s">
        <v>1</v>
      </c>
      <c r="B2" s="1"/>
      <c r="C2" s="1"/>
      <c r="D2" s="1"/>
      <c r="E2" s="1"/>
      <c r="F2" s="1"/>
      <c r="G2" s="1"/>
      <c r="H2" s="1"/>
      <c r="I2" s="1"/>
    </row>
    <row r="3" spans="1:28" ht="16.5" customHeight="1" x14ac:dyDescent="0.25">
      <c r="A3" s="3" t="s">
        <v>2</v>
      </c>
      <c r="B3" s="3"/>
      <c r="C3" s="3"/>
      <c r="D3" s="3"/>
      <c r="E3" s="3"/>
      <c r="F3" s="3"/>
      <c r="G3" s="3"/>
      <c r="H3" s="3"/>
      <c r="I3" s="3"/>
    </row>
    <row r="4" spans="1:28" ht="16.5" customHeight="1" x14ac:dyDescent="0.25">
      <c r="A4" s="3" t="s">
        <v>3</v>
      </c>
      <c r="B4" s="3"/>
      <c r="C4" s="3"/>
      <c r="D4" s="3"/>
      <c r="E4" s="3"/>
      <c r="F4" s="3"/>
      <c r="G4" s="3"/>
      <c r="H4" s="3"/>
      <c r="I4" s="3"/>
    </row>
    <row r="5" spans="1:28" ht="16.5" customHeight="1" x14ac:dyDescent="0.25">
      <c r="A5" s="4" t="s">
        <v>4</v>
      </c>
      <c r="B5" s="4"/>
      <c r="C5" s="4"/>
      <c r="D5" s="4"/>
      <c r="E5" s="4"/>
      <c r="F5" s="4"/>
      <c r="G5" s="4"/>
      <c r="H5" s="4"/>
      <c r="I5" s="4"/>
    </row>
    <row r="6" spans="1:28" s="11" customFormat="1" ht="21.75" customHeight="1" x14ac:dyDescent="0.25">
      <c r="A6" s="5"/>
      <c r="B6" s="6" t="s">
        <v>5</v>
      </c>
      <c r="C6" s="7" t="s">
        <v>6</v>
      </c>
      <c r="D6" s="8"/>
      <c r="E6" s="9" t="s">
        <v>7</v>
      </c>
      <c r="F6" s="9"/>
      <c r="G6" s="9"/>
      <c r="H6" s="9"/>
      <c r="I6" s="10" t="s">
        <v>8</v>
      </c>
    </row>
    <row r="7" spans="1:28" s="11" customFormat="1" ht="14.25" customHeight="1" x14ac:dyDescent="0.25">
      <c r="A7" s="12"/>
      <c r="B7" s="13"/>
      <c r="C7" s="14"/>
      <c r="D7" s="15" t="s">
        <v>9</v>
      </c>
      <c r="E7" s="15" t="s">
        <v>10</v>
      </c>
      <c r="F7" s="16" t="s">
        <v>11</v>
      </c>
      <c r="G7" s="15" t="s">
        <v>12</v>
      </c>
      <c r="H7" s="15" t="s">
        <v>13</v>
      </c>
      <c r="I7" s="17"/>
    </row>
    <row r="8" spans="1:28" s="24" customFormat="1" ht="16.5" customHeight="1" x14ac:dyDescent="0.25">
      <c r="A8" s="18"/>
      <c r="B8" s="19"/>
      <c r="C8" s="20"/>
      <c r="D8" s="21"/>
      <c r="E8" s="21"/>
      <c r="F8" s="22"/>
      <c r="G8" s="21"/>
      <c r="H8" s="21"/>
      <c r="I8" s="23"/>
    </row>
    <row r="9" spans="1:28" s="28" customFormat="1" ht="31.5" customHeight="1" x14ac:dyDescent="0.25">
      <c r="A9" s="25" t="s">
        <v>14</v>
      </c>
      <c r="B9" s="25" t="s">
        <v>14</v>
      </c>
      <c r="C9" s="26" t="s">
        <v>15</v>
      </c>
      <c r="D9" s="27">
        <f t="shared" ref="D9:H9" si="0">SUM(D10,D67,D176,D323,D381,D444,D476)</f>
        <v>2948495850.1599998</v>
      </c>
      <c r="E9" s="27">
        <f t="shared" si="0"/>
        <v>189153487.59999996</v>
      </c>
      <c r="F9" s="27">
        <f t="shared" si="0"/>
        <v>3137649337.7599998</v>
      </c>
      <c r="G9" s="27">
        <f t="shared" si="0"/>
        <v>1403466142.7699995</v>
      </c>
      <c r="H9" s="27">
        <f t="shared" si="0"/>
        <v>1309988982.76</v>
      </c>
      <c r="I9" s="27">
        <f t="shared" ref="I9:I77" si="1">+F9-G9</f>
        <v>1734183194.9900002</v>
      </c>
      <c r="L9" s="28">
        <v>2948495850.23</v>
      </c>
      <c r="M9" s="28">
        <v>30876933.960000001</v>
      </c>
      <c r="N9" s="28">
        <v>2979372784.1900001</v>
      </c>
      <c r="O9" s="28">
        <v>616360367.74000025</v>
      </c>
      <c r="P9" s="28">
        <v>584798657.20000005</v>
      </c>
      <c r="R9" s="29">
        <f>+D9-L9</f>
        <v>-7.0000171661376953E-2</v>
      </c>
      <c r="S9" s="29">
        <f t="shared" ref="S9:V9" si="2">+E9-M9</f>
        <v>158276553.63999996</v>
      </c>
      <c r="T9" s="29">
        <f t="shared" si="2"/>
        <v>158276553.56999969</v>
      </c>
      <c r="U9" s="29">
        <f t="shared" si="2"/>
        <v>787105775.02999926</v>
      </c>
      <c r="V9" s="29">
        <f t="shared" si="2"/>
        <v>725190325.55999994</v>
      </c>
      <c r="W9" s="29"/>
      <c r="X9" s="29"/>
      <c r="Y9" s="29"/>
      <c r="Z9" s="29"/>
      <c r="AA9" s="29"/>
      <c r="AB9" s="29"/>
    </row>
    <row r="10" spans="1:28" s="28" customFormat="1" ht="27.95" customHeight="1" x14ac:dyDescent="0.25">
      <c r="A10" s="30">
        <v>1000</v>
      </c>
      <c r="B10" s="30">
        <v>1</v>
      </c>
      <c r="C10" s="31" t="s">
        <v>16</v>
      </c>
      <c r="D10" s="32">
        <f t="shared" ref="D10:H10" si="3">SUM(D11,D14,D19,D31,D40,D59,D64,D15)</f>
        <v>1311478547.8899996</v>
      </c>
      <c r="E10" s="32">
        <f t="shared" si="3"/>
        <v>0</v>
      </c>
      <c r="F10" s="32">
        <f t="shared" si="3"/>
        <v>1311478547.8899996</v>
      </c>
      <c r="G10" s="32">
        <f t="shared" si="3"/>
        <v>753911768.90999985</v>
      </c>
      <c r="H10" s="32">
        <f t="shared" si="3"/>
        <v>747092042.95000005</v>
      </c>
      <c r="I10" s="32">
        <f t="shared" ref="I10" si="4">SUM(I11,I14,I19,I31,I40,I59,I64,I15)</f>
        <v>557566778.97999978</v>
      </c>
    </row>
    <row r="11" spans="1:28" s="34" customFormat="1" ht="18.75" customHeight="1" x14ac:dyDescent="0.25">
      <c r="A11" s="30">
        <v>1100</v>
      </c>
      <c r="B11" s="30">
        <v>2</v>
      </c>
      <c r="C11" s="33" t="s">
        <v>17</v>
      </c>
      <c r="D11" s="32">
        <f t="shared" ref="D11:H12" si="5">+D12</f>
        <v>417753803.68999988</v>
      </c>
      <c r="E11" s="32">
        <f t="shared" si="5"/>
        <v>0</v>
      </c>
      <c r="F11" s="32">
        <f t="shared" si="5"/>
        <v>417753803.68999988</v>
      </c>
      <c r="G11" s="32">
        <f t="shared" si="5"/>
        <v>274820223.4600001</v>
      </c>
      <c r="H11" s="32">
        <f t="shared" si="5"/>
        <v>279490904.85000014</v>
      </c>
      <c r="I11" s="32">
        <f t="shared" si="1"/>
        <v>142933580.22999978</v>
      </c>
    </row>
    <row r="12" spans="1:28" s="34" customFormat="1" ht="22.5" customHeight="1" outlineLevel="1" x14ac:dyDescent="0.25">
      <c r="A12" s="30">
        <v>1130</v>
      </c>
      <c r="B12" s="30">
        <v>3</v>
      </c>
      <c r="C12" s="31" t="s">
        <v>18</v>
      </c>
      <c r="D12" s="35">
        <f t="shared" si="5"/>
        <v>417753803.68999988</v>
      </c>
      <c r="E12" s="35">
        <f t="shared" si="5"/>
        <v>0</v>
      </c>
      <c r="F12" s="35">
        <f t="shared" si="5"/>
        <v>417753803.68999988</v>
      </c>
      <c r="G12" s="35">
        <f t="shared" si="5"/>
        <v>274820223.4600001</v>
      </c>
      <c r="H12" s="35">
        <f t="shared" si="5"/>
        <v>279490904.85000014</v>
      </c>
      <c r="I12" s="35">
        <f t="shared" si="1"/>
        <v>142933580.22999978</v>
      </c>
    </row>
    <row r="13" spans="1:28" s="40" customFormat="1" outlineLevel="1" x14ac:dyDescent="0.25">
      <c r="A13" s="36">
        <v>1131</v>
      </c>
      <c r="B13" s="36">
        <v>4</v>
      </c>
      <c r="C13" s="37" t="s">
        <v>18</v>
      </c>
      <c r="D13" s="38">
        <v>417753803.68999988</v>
      </c>
      <c r="E13" s="39">
        <v>0</v>
      </c>
      <c r="F13" s="39">
        <f>D13+E13</f>
        <v>417753803.68999988</v>
      </c>
      <c r="G13" s="39">
        <v>274820223.4600001</v>
      </c>
      <c r="H13" s="39">
        <v>279490904.85000014</v>
      </c>
      <c r="I13" s="39">
        <f t="shared" si="1"/>
        <v>142933580.22999978</v>
      </c>
    </row>
    <row r="14" spans="1:28" s="28" customFormat="1" ht="30" customHeight="1" outlineLevel="1" x14ac:dyDescent="0.25">
      <c r="A14" s="30">
        <v>1200</v>
      </c>
      <c r="B14" s="30">
        <v>2</v>
      </c>
      <c r="C14" s="33" t="s">
        <v>19</v>
      </c>
      <c r="D14" s="35">
        <f t="shared" ref="D14:H14" si="6">+D17</f>
        <v>112060570.08</v>
      </c>
      <c r="E14" s="35">
        <f t="shared" si="6"/>
        <v>0</v>
      </c>
      <c r="F14" s="35">
        <f t="shared" si="6"/>
        <v>112060570.08</v>
      </c>
      <c r="G14" s="35">
        <f t="shared" si="6"/>
        <v>115472505.34999999</v>
      </c>
      <c r="H14" s="35">
        <f t="shared" si="6"/>
        <v>110738645.31</v>
      </c>
      <c r="I14" s="35">
        <f t="shared" si="1"/>
        <v>-3411935.2699999958</v>
      </c>
    </row>
    <row r="15" spans="1:28" s="34" customFormat="1" ht="22.5" customHeight="1" outlineLevel="1" x14ac:dyDescent="0.25">
      <c r="A15" s="30">
        <v>1210</v>
      </c>
      <c r="B15" s="30">
        <v>3</v>
      </c>
      <c r="C15" s="31" t="s">
        <v>20</v>
      </c>
      <c r="D15" s="35">
        <f t="shared" ref="D15:H17" si="7">+D16</f>
        <v>0</v>
      </c>
      <c r="E15" s="35">
        <f t="shared" si="7"/>
        <v>0</v>
      </c>
      <c r="F15" s="35">
        <f t="shared" si="7"/>
        <v>0</v>
      </c>
      <c r="G15" s="35">
        <f t="shared" si="7"/>
        <v>0</v>
      </c>
      <c r="H15" s="35">
        <f t="shared" si="7"/>
        <v>0</v>
      </c>
      <c r="I15" s="35">
        <f t="shared" si="1"/>
        <v>0</v>
      </c>
    </row>
    <row r="16" spans="1:28" s="40" customFormat="1" outlineLevel="1" x14ac:dyDescent="0.25">
      <c r="A16" s="36">
        <v>1211</v>
      </c>
      <c r="B16" s="36">
        <v>4</v>
      </c>
      <c r="C16" s="37" t="s">
        <v>20</v>
      </c>
      <c r="D16" s="38">
        <v>0</v>
      </c>
      <c r="E16" s="39">
        <v>0</v>
      </c>
      <c r="F16" s="39">
        <f>D16+E16</f>
        <v>0</v>
      </c>
      <c r="G16" s="39">
        <v>0</v>
      </c>
      <c r="H16" s="39">
        <v>0</v>
      </c>
      <c r="I16" s="39">
        <f t="shared" si="1"/>
        <v>0</v>
      </c>
    </row>
    <row r="17" spans="1:9" s="34" customFormat="1" ht="22.5" customHeight="1" outlineLevel="1" x14ac:dyDescent="0.25">
      <c r="A17" s="30">
        <v>1220</v>
      </c>
      <c r="B17" s="30">
        <v>3</v>
      </c>
      <c r="C17" s="31" t="s">
        <v>21</v>
      </c>
      <c r="D17" s="35">
        <f t="shared" si="7"/>
        <v>112060570.08</v>
      </c>
      <c r="E17" s="35">
        <f t="shared" si="7"/>
        <v>0</v>
      </c>
      <c r="F17" s="35">
        <f t="shared" si="7"/>
        <v>112060570.08</v>
      </c>
      <c r="G17" s="35">
        <f t="shared" si="7"/>
        <v>115472505.34999999</v>
      </c>
      <c r="H17" s="35">
        <f t="shared" si="7"/>
        <v>110738645.31</v>
      </c>
      <c r="I17" s="35">
        <f t="shared" si="1"/>
        <v>-3411935.2699999958</v>
      </c>
    </row>
    <row r="18" spans="1:9" s="40" customFormat="1" outlineLevel="1" x14ac:dyDescent="0.25">
      <c r="A18" s="36">
        <v>1221</v>
      </c>
      <c r="B18" s="36">
        <v>4</v>
      </c>
      <c r="C18" s="37" t="s">
        <v>21</v>
      </c>
      <c r="D18" s="38">
        <v>112060570.08</v>
      </c>
      <c r="E18" s="39">
        <v>0</v>
      </c>
      <c r="F18" s="39">
        <f>D18+E18</f>
        <v>112060570.08</v>
      </c>
      <c r="G18" s="39">
        <v>115472505.34999999</v>
      </c>
      <c r="H18" s="39">
        <v>110738645.31</v>
      </c>
      <c r="I18" s="39">
        <f t="shared" si="1"/>
        <v>-3411935.2699999958</v>
      </c>
    </row>
    <row r="19" spans="1:9" s="28" customFormat="1" ht="30" customHeight="1" outlineLevel="1" x14ac:dyDescent="0.25">
      <c r="A19" s="30">
        <v>1300</v>
      </c>
      <c r="B19" s="30">
        <v>2</v>
      </c>
      <c r="C19" s="33" t="s">
        <v>22</v>
      </c>
      <c r="D19" s="35">
        <f t="shared" ref="D19:H19" si="8">SUM(D20,D22,D28,D26)</f>
        <v>245004825.21999988</v>
      </c>
      <c r="E19" s="35">
        <f t="shared" si="8"/>
        <v>0</v>
      </c>
      <c r="F19" s="35">
        <f t="shared" si="8"/>
        <v>245004825.21999988</v>
      </c>
      <c r="G19" s="35">
        <f t="shared" si="8"/>
        <v>59558823.13000001</v>
      </c>
      <c r="H19" s="35">
        <f t="shared" si="8"/>
        <v>61731665.350000016</v>
      </c>
      <c r="I19" s="35">
        <f t="shared" ref="I19" si="9">SUM(I20,I22,I28,I26)</f>
        <v>185446002.08999988</v>
      </c>
    </row>
    <row r="20" spans="1:9" s="34" customFormat="1" ht="22.5" customHeight="1" outlineLevel="1" x14ac:dyDescent="0.25">
      <c r="A20" s="30">
        <v>1310</v>
      </c>
      <c r="B20" s="30">
        <v>3</v>
      </c>
      <c r="C20" s="31" t="s">
        <v>23</v>
      </c>
      <c r="D20" s="35">
        <f t="shared" ref="D20:H20" si="10">+D21</f>
        <v>7078854.96</v>
      </c>
      <c r="E20" s="35">
        <f t="shared" si="10"/>
        <v>0</v>
      </c>
      <c r="F20" s="35">
        <f t="shared" si="10"/>
        <v>7078854.96</v>
      </c>
      <c r="G20" s="35">
        <f t="shared" si="10"/>
        <v>55366076.980000012</v>
      </c>
      <c r="H20" s="35">
        <f t="shared" si="10"/>
        <v>57792052.710000016</v>
      </c>
      <c r="I20" s="35">
        <f t="shared" si="1"/>
        <v>-48287222.020000011</v>
      </c>
    </row>
    <row r="21" spans="1:9" s="40" customFormat="1" outlineLevel="1" x14ac:dyDescent="0.25">
      <c r="A21" s="36">
        <v>1311</v>
      </c>
      <c r="B21" s="36">
        <v>4</v>
      </c>
      <c r="C21" s="37" t="s">
        <v>23</v>
      </c>
      <c r="D21" s="38">
        <v>7078854.96</v>
      </c>
      <c r="E21" s="39">
        <v>0</v>
      </c>
      <c r="F21" s="39">
        <f>D21+E21</f>
        <v>7078854.96</v>
      </c>
      <c r="G21" s="39">
        <v>55366076.980000012</v>
      </c>
      <c r="H21" s="39">
        <v>57792052.710000016</v>
      </c>
      <c r="I21" s="39">
        <f t="shared" si="1"/>
        <v>-48287222.020000011</v>
      </c>
    </row>
    <row r="22" spans="1:9" s="34" customFormat="1" ht="22.5" customHeight="1" outlineLevel="1" x14ac:dyDescent="0.25">
      <c r="A22" s="30">
        <v>1320</v>
      </c>
      <c r="B22" s="30">
        <v>3</v>
      </c>
      <c r="C22" s="31" t="s">
        <v>24</v>
      </c>
      <c r="D22" s="35">
        <f t="shared" ref="D22:H22" si="11">SUM(D23:D25)</f>
        <v>230811806.61999989</v>
      </c>
      <c r="E22" s="35">
        <f t="shared" si="11"/>
        <v>0</v>
      </c>
      <c r="F22" s="35">
        <f t="shared" si="11"/>
        <v>230811806.61999989</v>
      </c>
      <c r="G22" s="35">
        <f t="shared" si="11"/>
        <v>847540.23</v>
      </c>
      <c r="H22" s="35">
        <f t="shared" si="11"/>
        <v>569475.33000000007</v>
      </c>
      <c r="I22" s="35">
        <f t="shared" si="1"/>
        <v>229964266.3899999</v>
      </c>
    </row>
    <row r="23" spans="1:9" s="40" customFormat="1" outlineLevel="1" x14ac:dyDescent="0.25">
      <c r="A23" s="36">
        <v>1321</v>
      </c>
      <c r="B23" s="36">
        <v>4</v>
      </c>
      <c r="C23" s="37" t="s">
        <v>25</v>
      </c>
      <c r="D23" s="38">
        <v>35847944.459999993</v>
      </c>
      <c r="E23" s="39">
        <v>0</v>
      </c>
      <c r="F23" s="39">
        <f t="shared" ref="F23:F25" si="12">D23+E23</f>
        <v>35847944.459999993</v>
      </c>
      <c r="G23" s="39">
        <v>242342.76</v>
      </c>
      <c r="H23" s="39">
        <v>211359.2</v>
      </c>
      <c r="I23" s="39">
        <f t="shared" si="1"/>
        <v>35605601.699999996</v>
      </c>
    </row>
    <row r="24" spans="1:9" s="40" customFormat="1" outlineLevel="1" x14ac:dyDescent="0.25">
      <c r="A24" s="36">
        <v>1322</v>
      </c>
      <c r="B24" s="36">
        <v>4</v>
      </c>
      <c r="C24" s="37" t="s">
        <v>26</v>
      </c>
      <c r="D24" s="38">
        <v>178497385.07999992</v>
      </c>
      <c r="E24" s="39">
        <v>0</v>
      </c>
      <c r="F24" s="39">
        <f t="shared" si="12"/>
        <v>178497385.07999992</v>
      </c>
      <c r="G24" s="39">
        <v>605197.47</v>
      </c>
      <c r="H24" s="39">
        <v>358116.13</v>
      </c>
      <c r="I24" s="39">
        <f t="shared" si="1"/>
        <v>177892187.60999992</v>
      </c>
    </row>
    <row r="25" spans="1:9" s="40" customFormat="1" outlineLevel="1" x14ac:dyDescent="0.25">
      <c r="A25" s="36">
        <v>1323</v>
      </c>
      <c r="B25" s="36">
        <v>4</v>
      </c>
      <c r="C25" s="37" t="s">
        <v>27</v>
      </c>
      <c r="D25" s="38">
        <v>16466477.079999996</v>
      </c>
      <c r="E25" s="39">
        <v>0</v>
      </c>
      <c r="F25" s="39">
        <f t="shared" si="12"/>
        <v>16466477.079999996</v>
      </c>
      <c r="G25" s="39">
        <v>0</v>
      </c>
      <c r="H25" s="39">
        <v>0</v>
      </c>
      <c r="I25" s="39">
        <f t="shared" si="1"/>
        <v>16466477.079999996</v>
      </c>
    </row>
    <row r="26" spans="1:9" s="34" customFormat="1" ht="22.5" customHeight="1" outlineLevel="1" x14ac:dyDescent="0.25">
      <c r="A26" s="30">
        <v>1330</v>
      </c>
      <c r="B26" s="30">
        <v>3</v>
      </c>
      <c r="C26" s="31" t="s">
        <v>28</v>
      </c>
      <c r="D26" s="35">
        <f t="shared" ref="D26:H26" si="13">SUM(D27)</f>
        <v>1110555.72</v>
      </c>
      <c r="E26" s="35">
        <f t="shared" si="13"/>
        <v>0</v>
      </c>
      <c r="F26" s="35">
        <f t="shared" si="13"/>
        <v>1110555.72</v>
      </c>
      <c r="G26" s="35">
        <f t="shared" si="13"/>
        <v>0</v>
      </c>
      <c r="H26" s="35">
        <f t="shared" si="13"/>
        <v>0</v>
      </c>
      <c r="I26" s="35">
        <f t="shared" ref="I26" si="14">SUM(I27)</f>
        <v>1110555.72</v>
      </c>
    </row>
    <row r="27" spans="1:9" s="40" customFormat="1" outlineLevel="1" x14ac:dyDescent="0.25">
      <c r="A27" s="36">
        <v>1331</v>
      </c>
      <c r="B27" s="36">
        <v>4</v>
      </c>
      <c r="C27" s="37" t="s">
        <v>29</v>
      </c>
      <c r="D27" s="38">
        <v>1110555.72</v>
      </c>
      <c r="E27" s="39">
        <v>0</v>
      </c>
      <c r="F27" s="39">
        <f t="shared" ref="F27" si="15">D27+E27</f>
        <v>1110555.72</v>
      </c>
      <c r="G27" s="39">
        <v>0</v>
      </c>
      <c r="H27" s="39">
        <v>0</v>
      </c>
      <c r="I27" s="39">
        <f t="shared" si="1"/>
        <v>1110555.72</v>
      </c>
    </row>
    <row r="28" spans="1:9" s="34" customFormat="1" ht="22.5" customHeight="1" outlineLevel="1" x14ac:dyDescent="0.25">
      <c r="A28" s="30">
        <v>1340</v>
      </c>
      <c r="B28" s="30">
        <v>3</v>
      </c>
      <c r="C28" s="31" t="s">
        <v>30</v>
      </c>
      <c r="D28" s="35">
        <f t="shared" ref="D28:H28" si="16">SUM(D29:D30)</f>
        <v>6003607.9199999999</v>
      </c>
      <c r="E28" s="35">
        <f t="shared" si="16"/>
        <v>0</v>
      </c>
      <c r="F28" s="35">
        <f t="shared" si="16"/>
        <v>6003607.9199999999</v>
      </c>
      <c r="G28" s="35">
        <f t="shared" si="16"/>
        <v>3345205.92</v>
      </c>
      <c r="H28" s="35">
        <f t="shared" si="16"/>
        <v>3370137.3099999996</v>
      </c>
      <c r="I28" s="35">
        <f t="shared" si="1"/>
        <v>2658402</v>
      </c>
    </row>
    <row r="29" spans="1:9" s="40" customFormat="1" outlineLevel="1" x14ac:dyDescent="0.25">
      <c r="A29" s="36">
        <v>1341</v>
      </c>
      <c r="B29" s="36">
        <v>4</v>
      </c>
      <c r="C29" s="37" t="s">
        <v>30</v>
      </c>
      <c r="D29" s="38">
        <v>5471987.5199999996</v>
      </c>
      <c r="E29" s="39">
        <v>0</v>
      </c>
      <c r="F29" s="39">
        <f t="shared" ref="F29:F30" si="17">D29+E29</f>
        <v>5471987.5199999996</v>
      </c>
      <c r="G29" s="39">
        <v>3092395.7199999997</v>
      </c>
      <c r="H29" s="39">
        <v>3118192.9399999995</v>
      </c>
      <c r="I29" s="39">
        <f t="shared" si="1"/>
        <v>2379591.7999999998</v>
      </c>
    </row>
    <row r="30" spans="1:9" s="40" customFormat="1" outlineLevel="1" x14ac:dyDescent="0.25">
      <c r="A30" s="36">
        <v>1343</v>
      </c>
      <c r="B30" s="36">
        <v>4</v>
      </c>
      <c r="C30" s="37" t="s">
        <v>31</v>
      </c>
      <c r="D30" s="38">
        <v>531620.4</v>
      </c>
      <c r="E30" s="39">
        <v>0</v>
      </c>
      <c r="F30" s="39">
        <f t="shared" si="17"/>
        <v>531620.4</v>
      </c>
      <c r="G30" s="39">
        <v>252810.2</v>
      </c>
      <c r="H30" s="39">
        <v>251944.37000000002</v>
      </c>
      <c r="I30" s="39">
        <f t="shared" si="1"/>
        <v>278810.2</v>
      </c>
    </row>
    <row r="31" spans="1:9" s="28" customFormat="1" ht="30" customHeight="1" outlineLevel="1" x14ac:dyDescent="0.25">
      <c r="A31" s="30">
        <v>1400</v>
      </c>
      <c r="B31" s="30">
        <v>2</v>
      </c>
      <c r="C31" s="33" t="s">
        <v>32</v>
      </c>
      <c r="D31" s="35">
        <f t="shared" ref="D31:H31" si="18">SUM(D32,D36,D38)</f>
        <v>99138729.840000018</v>
      </c>
      <c r="E31" s="35">
        <f t="shared" si="18"/>
        <v>0</v>
      </c>
      <c r="F31" s="35">
        <f t="shared" si="18"/>
        <v>99138729.840000018</v>
      </c>
      <c r="G31" s="35">
        <f t="shared" si="18"/>
        <v>42535048.399999999</v>
      </c>
      <c r="H31" s="35">
        <f t="shared" si="18"/>
        <v>30457777.829999998</v>
      </c>
      <c r="I31" s="35">
        <f t="shared" si="1"/>
        <v>56603681.44000002</v>
      </c>
    </row>
    <row r="32" spans="1:9" s="34" customFormat="1" ht="22.5" customHeight="1" outlineLevel="1" x14ac:dyDescent="0.25">
      <c r="A32" s="30">
        <v>1410</v>
      </c>
      <c r="B32" s="30">
        <v>3</v>
      </c>
      <c r="C32" s="31" t="s">
        <v>33</v>
      </c>
      <c r="D32" s="35">
        <f t="shared" ref="D32:H32" si="19">SUM(D33:D35)</f>
        <v>82666513.480000019</v>
      </c>
      <c r="E32" s="35">
        <f t="shared" si="19"/>
        <v>0</v>
      </c>
      <c r="F32" s="35">
        <f t="shared" si="19"/>
        <v>82666513.480000019</v>
      </c>
      <c r="G32" s="35">
        <f t="shared" si="19"/>
        <v>42535048.399999999</v>
      </c>
      <c r="H32" s="35">
        <f t="shared" si="19"/>
        <v>30457777.829999998</v>
      </c>
      <c r="I32" s="35">
        <f t="shared" si="1"/>
        <v>40131465.080000021</v>
      </c>
    </row>
    <row r="33" spans="1:9" s="40" customFormat="1" outlineLevel="1" x14ac:dyDescent="0.25">
      <c r="A33" s="36">
        <v>1411</v>
      </c>
      <c r="B33" s="36">
        <v>4</v>
      </c>
      <c r="C33" s="37" t="s">
        <v>34</v>
      </c>
      <c r="D33" s="38">
        <v>20782547.48</v>
      </c>
      <c r="E33" s="39">
        <v>0</v>
      </c>
      <c r="F33" s="39">
        <f t="shared" ref="F33:F35" si="20">D33+E33</f>
        <v>20782547.48</v>
      </c>
      <c r="G33" s="39">
        <v>12077270.57</v>
      </c>
      <c r="H33" s="39">
        <v>0</v>
      </c>
      <c r="I33" s="39">
        <f t="shared" si="1"/>
        <v>8705276.9100000001</v>
      </c>
    </row>
    <row r="34" spans="1:9" s="40" customFormat="1" outlineLevel="1" x14ac:dyDescent="0.25">
      <c r="A34" s="36">
        <v>1412</v>
      </c>
      <c r="B34" s="36">
        <v>4</v>
      </c>
      <c r="C34" s="37" t="s">
        <v>35</v>
      </c>
      <c r="D34" s="38">
        <v>2000000</v>
      </c>
      <c r="E34" s="39">
        <v>0</v>
      </c>
      <c r="F34" s="39">
        <f t="shared" si="20"/>
        <v>2000000</v>
      </c>
      <c r="G34" s="39">
        <v>0</v>
      </c>
      <c r="H34" s="39">
        <v>0</v>
      </c>
      <c r="I34" s="39">
        <f t="shared" si="1"/>
        <v>2000000</v>
      </c>
    </row>
    <row r="35" spans="1:9" s="40" customFormat="1" outlineLevel="1" x14ac:dyDescent="0.25">
      <c r="A35" s="36">
        <v>1413</v>
      </c>
      <c r="B35" s="36">
        <v>4</v>
      </c>
      <c r="C35" s="37" t="s">
        <v>36</v>
      </c>
      <c r="D35" s="38">
        <v>59883966.000000015</v>
      </c>
      <c r="E35" s="39">
        <v>0</v>
      </c>
      <c r="F35" s="39">
        <f t="shared" si="20"/>
        <v>59883966.000000015</v>
      </c>
      <c r="G35" s="39">
        <v>30457777.829999998</v>
      </c>
      <c r="H35" s="39">
        <v>30457777.829999998</v>
      </c>
      <c r="I35" s="39">
        <f t="shared" si="1"/>
        <v>29426188.170000017</v>
      </c>
    </row>
    <row r="36" spans="1:9" s="34" customFormat="1" ht="22.5" customHeight="1" outlineLevel="1" x14ac:dyDescent="0.25">
      <c r="A36" s="30">
        <v>1420</v>
      </c>
      <c r="B36" s="30">
        <v>3</v>
      </c>
      <c r="C36" s="31" t="s">
        <v>37</v>
      </c>
      <c r="D36" s="35">
        <f t="shared" ref="D36:H36" si="21">+D37</f>
        <v>14472216.359999999</v>
      </c>
      <c r="E36" s="35">
        <f t="shared" si="21"/>
        <v>0</v>
      </c>
      <c r="F36" s="35">
        <f t="shared" si="21"/>
        <v>14472216.359999999</v>
      </c>
      <c r="G36" s="35">
        <f t="shared" si="21"/>
        <v>0</v>
      </c>
      <c r="H36" s="35">
        <f t="shared" si="21"/>
        <v>0</v>
      </c>
      <c r="I36" s="35">
        <f t="shared" si="1"/>
        <v>14472216.359999999</v>
      </c>
    </row>
    <row r="37" spans="1:9" s="40" customFormat="1" outlineLevel="1" x14ac:dyDescent="0.25">
      <c r="A37" s="36">
        <v>1421</v>
      </c>
      <c r="B37" s="36">
        <v>4</v>
      </c>
      <c r="C37" s="37" t="s">
        <v>38</v>
      </c>
      <c r="D37" s="38">
        <v>14472216.359999999</v>
      </c>
      <c r="E37" s="39">
        <v>0</v>
      </c>
      <c r="F37" s="39">
        <f>D37+E37</f>
        <v>14472216.359999999</v>
      </c>
      <c r="G37" s="39">
        <v>0</v>
      </c>
      <c r="H37" s="39">
        <v>0</v>
      </c>
      <c r="I37" s="39">
        <f t="shared" si="1"/>
        <v>14472216.359999999</v>
      </c>
    </row>
    <row r="38" spans="1:9" s="34" customFormat="1" ht="22.5" customHeight="1" outlineLevel="1" x14ac:dyDescent="0.25">
      <c r="A38" s="30">
        <v>1440</v>
      </c>
      <c r="B38" s="30">
        <v>3</v>
      </c>
      <c r="C38" s="31" t="s">
        <v>39</v>
      </c>
      <c r="D38" s="35">
        <f t="shared" ref="D38:H38" si="22">+D39</f>
        <v>2000000</v>
      </c>
      <c r="E38" s="35">
        <f t="shared" si="22"/>
        <v>0</v>
      </c>
      <c r="F38" s="35">
        <f t="shared" si="22"/>
        <v>2000000</v>
      </c>
      <c r="G38" s="35">
        <f t="shared" si="22"/>
        <v>0</v>
      </c>
      <c r="H38" s="35">
        <f t="shared" si="22"/>
        <v>0</v>
      </c>
      <c r="I38" s="35">
        <f t="shared" si="1"/>
        <v>2000000</v>
      </c>
    </row>
    <row r="39" spans="1:9" s="40" customFormat="1" outlineLevel="1" x14ac:dyDescent="0.25">
      <c r="A39" s="36">
        <v>1441</v>
      </c>
      <c r="B39" s="36">
        <v>4</v>
      </c>
      <c r="C39" s="37" t="s">
        <v>39</v>
      </c>
      <c r="D39" s="38">
        <v>2000000</v>
      </c>
      <c r="E39" s="39">
        <v>0</v>
      </c>
      <c r="F39" s="39">
        <f>D39+E39</f>
        <v>2000000</v>
      </c>
      <c r="G39" s="39">
        <v>0</v>
      </c>
      <c r="H39" s="39">
        <v>0</v>
      </c>
      <c r="I39" s="39">
        <f t="shared" si="1"/>
        <v>2000000</v>
      </c>
    </row>
    <row r="40" spans="1:9" s="28" customFormat="1" ht="30" customHeight="1" outlineLevel="1" x14ac:dyDescent="0.25">
      <c r="A40" s="30">
        <v>1500</v>
      </c>
      <c r="B40" s="30">
        <v>2</v>
      </c>
      <c r="C40" s="33" t="s">
        <v>40</v>
      </c>
      <c r="D40" s="35">
        <f t="shared" ref="D40:H40" si="23">SUM(D41,D43,D46,D48,D55)</f>
        <v>361479418.43999994</v>
      </c>
      <c r="E40" s="35">
        <f t="shared" si="23"/>
        <v>0</v>
      </c>
      <c r="F40" s="35">
        <f t="shared" si="23"/>
        <v>361479418.43999994</v>
      </c>
      <c r="G40" s="35">
        <f t="shared" si="23"/>
        <v>255161337.29999986</v>
      </c>
      <c r="H40" s="35">
        <f t="shared" si="23"/>
        <v>258239751.78000003</v>
      </c>
      <c r="I40" s="35">
        <f t="shared" si="1"/>
        <v>106318081.14000008</v>
      </c>
    </row>
    <row r="41" spans="1:9" s="34" customFormat="1" ht="22.5" customHeight="1" outlineLevel="1" x14ac:dyDescent="0.25">
      <c r="A41" s="30">
        <v>1510</v>
      </c>
      <c r="B41" s="30">
        <v>3</v>
      </c>
      <c r="C41" s="31" t="s">
        <v>41</v>
      </c>
      <c r="D41" s="35">
        <f t="shared" ref="D41:H41" si="24">+D42</f>
        <v>20413276.199999999</v>
      </c>
      <c r="E41" s="35">
        <f t="shared" si="24"/>
        <v>0</v>
      </c>
      <c r="F41" s="35">
        <f t="shared" si="24"/>
        <v>20413276.199999999</v>
      </c>
      <c r="G41" s="35">
        <f t="shared" si="24"/>
        <v>0</v>
      </c>
      <c r="H41" s="35">
        <f t="shared" si="24"/>
        <v>0</v>
      </c>
      <c r="I41" s="35">
        <f t="shared" si="1"/>
        <v>20413276.199999999</v>
      </c>
    </row>
    <row r="42" spans="1:9" s="40" customFormat="1" outlineLevel="1" x14ac:dyDescent="0.25">
      <c r="A42" s="36">
        <v>1511</v>
      </c>
      <c r="B42" s="36">
        <v>4</v>
      </c>
      <c r="C42" s="37" t="s">
        <v>41</v>
      </c>
      <c r="D42" s="38">
        <v>20413276.199999999</v>
      </c>
      <c r="E42" s="39">
        <v>0</v>
      </c>
      <c r="F42" s="39">
        <f>D42+E42</f>
        <v>20413276.199999999</v>
      </c>
      <c r="G42" s="39">
        <v>0</v>
      </c>
      <c r="H42" s="39">
        <v>0</v>
      </c>
      <c r="I42" s="39">
        <f t="shared" si="1"/>
        <v>20413276.199999999</v>
      </c>
    </row>
    <row r="43" spans="1:9" s="34" customFormat="1" ht="22.5" customHeight="1" outlineLevel="1" x14ac:dyDescent="0.25">
      <c r="A43" s="30">
        <v>1520</v>
      </c>
      <c r="B43" s="30">
        <v>3</v>
      </c>
      <c r="C43" s="31" t="s">
        <v>42</v>
      </c>
      <c r="D43" s="35">
        <f t="shared" ref="D43:H43" si="25">SUM(D44:D45)</f>
        <v>18881374.34</v>
      </c>
      <c r="E43" s="35">
        <f t="shared" si="25"/>
        <v>0</v>
      </c>
      <c r="F43" s="35">
        <f t="shared" si="25"/>
        <v>18881374.34</v>
      </c>
      <c r="G43" s="35">
        <f t="shared" si="25"/>
        <v>10773702.32</v>
      </c>
      <c r="H43" s="35">
        <f t="shared" si="25"/>
        <v>6421115.25</v>
      </c>
      <c r="I43" s="35">
        <f t="shared" si="1"/>
        <v>8107672.0199999996</v>
      </c>
    </row>
    <row r="44" spans="1:9" s="40" customFormat="1" outlineLevel="1" x14ac:dyDescent="0.25">
      <c r="A44" s="36">
        <v>1521</v>
      </c>
      <c r="B44" s="36">
        <v>4</v>
      </c>
      <c r="C44" s="37" t="s">
        <v>42</v>
      </c>
      <c r="D44" s="38">
        <v>15175190.800000001</v>
      </c>
      <c r="E44" s="39">
        <v>0</v>
      </c>
      <c r="F44" s="39">
        <f t="shared" ref="F44:F45" si="26">D44+E44</f>
        <v>15175190.800000001</v>
      </c>
      <c r="G44" s="39">
        <v>5493702.3200000003</v>
      </c>
      <c r="H44" s="39">
        <v>1141115.25</v>
      </c>
      <c r="I44" s="39">
        <f t="shared" si="1"/>
        <v>9681488.4800000004</v>
      </c>
    </row>
    <row r="45" spans="1:9" s="40" customFormat="1" outlineLevel="1" x14ac:dyDescent="0.25">
      <c r="A45" s="36">
        <v>1522</v>
      </c>
      <c r="B45" s="36">
        <v>4</v>
      </c>
      <c r="C45" s="37" t="s">
        <v>43</v>
      </c>
      <c r="D45" s="38">
        <v>3706183.54</v>
      </c>
      <c r="E45" s="39">
        <v>0</v>
      </c>
      <c r="F45" s="39">
        <f t="shared" si="26"/>
        <v>3706183.54</v>
      </c>
      <c r="G45" s="39">
        <v>5280000</v>
      </c>
      <c r="H45" s="39">
        <v>5280000</v>
      </c>
      <c r="I45" s="39">
        <f t="shared" si="1"/>
        <v>-1573816.46</v>
      </c>
    </row>
    <row r="46" spans="1:9" s="34" customFormat="1" ht="22.5" customHeight="1" outlineLevel="1" x14ac:dyDescent="0.25">
      <c r="A46" s="30">
        <v>1530</v>
      </c>
      <c r="B46" s="30">
        <v>3</v>
      </c>
      <c r="C46" s="31" t="s">
        <v>44</v>
      </c>
      <c r="D46" s="35">
        <f t="shared" ref="D46:H46" si="27">+D47</f>
        <v>0</v>
      </c>
      <c r="E46" s="35">
        <f t="shared" si="27"/>
        <v>0</v>
      </c>
      <c r="F46" s="35">
        <f t="shared" si="27"/>
        <v>0</v>
      </c>
      <c r="G46" s="35">
        <f t="shared" si="27"/>
        <v>86878.56</v>
      </c>
      <c r="H46" s="35">
        <f t="shared" si="27"/>
        <v>86878.56</v>
      </c>
      <c r="I46" s="35">
        <f t="shared" si="1"/>
        <v>-86878.56</v>
      </c>
    </row>
    <row r="47" spans="1:9" s="40" customFormat="1" outlineLevel="1" x14ac:dyDescent="0.25">
      <c r="A47" s="36">
        <v>1531</v>
      </c>
      <c r="B47" s="36">
        <v>4</v>
      </c>
      <c r="C47" s="37" t="s">
        <v>44</v>
      </c>
      <c r="D47" s="38">
        <v>0</v>
      </c>
      <c r="E47" s="39">
        <v>0</v>
      </c>
      <c r="F47" s="39">
        <f>D47+E47</f>
        <v>0</v>
      </c>
      <c r="G47" s="39">
        <v>86878.56</v>
      </c>
      <c r="H47" s="39">
        <v>86878.56</v>
      </c>
      <c r="I47" s="39">
        <f t="shared" si="1"/>
        <v>-86878.56</v>
      </c>
    </row>
    <row r="48" spans="1:9" s="34" customFormat="1" ht="22.5" customHeight="1" outlineLevel="1" x14ac:dyDescent="0.25">
      <c r="A48" s="30">
        <v>1540</v>
      </c>
      <c r="B48" s="30">
        <v>3</v>
      </c>
      <c r="C48" s="31" t="s">
        <v>45</v>
      </c>
      <c r="D48" s="35">
        <f t="shared" ref="D48:H48" si="28">SUM(D49:D54)</f>
        <v>230192415.11999992</v>
      </c>
      <c r="E48" s="35">
        <f t="shared" si="28"/>
        <v>0</v>
      </c>
      <c r="F48" s="35">
        <f t="shared" si="28"/>
        <v>230192415.11999992</v>
      </c>
      <c r="G48" s="35">
        <f t="shared" si="28"/>
        <v>233789880.06999987</v>
      </c>
      <c r="H48" s="35">
        <f t="shared" si="28"/>
        <v>241290039.23000002</v>
      </c>
      <c r="I48" s="35">
        <f t="shared" si="1"/>
        <v>-3597464.9499999583</v>
      </c>
    </row>
    <row r="49" spans="1:9" s="40" customFormat="1" ht="15" customHeight="1" outlineLevel="1" x14ac:dyDescent="0.25">
      <c r="A49" s="36">
        <v>1541</v>
      </c>
      <c r="B49" s="36">
        <v>4</v>
      </c>
      <c r="C49" s="37" t="s">
        <v>45</v>
      </c>
      <c r="D49" s="38">
        <v>26010172.199999996</v>
      </c>
      <c r="E49" s="39">
        <v>0</v>
      </c>
      <c r="F49" s="39">
        <f t="shared" ref="F49:F54" si="29">D49+E49</f>
        <v>26010172.199999996</v>
      </c>
      <c r="G49" s="39">
        <v>14673398.07</v>
      </c>
      <c r="H49" s="39">
        <v>14640727.580000002</v>
      </c>
      <c r="I49" s="39">
        <f t="shared" si="1"/>
        <v>11336774.129999995</v>
      </c>
    </row>
    <row r="50" spans="1:9" s="40" customFormat="1" outlineLevel="1" x14ac:dyDescent="0.25">
      <c r="A50" s="36">
        <v>1542</v>
      </c>
      <c r="B50" s="36">
        <v>4</v>
      </c>
      <c r="C50" s="37" t="s">
        <v>46</v>
      </c>
      <c r="D50" s="38">
        <v>15408772.32</v>
      </c>
      <c r="E50" s="39">
        <v>0</v>
      </c>
      <c r="F50" s="39">
        <f t="shared" si="29"/>
        <v>15408772.32</v>
      </c>
      <c r="G50" s="39">
        <v>104067052.72999993</v>
      </c>
      <c r="H50" s="39">
        <v>108565148.81000002</v>
      </c>
      <c r="I50" s="39">
        <f t="shared" si="1"/>
        <v>-88658280.409999937</v>
      </c>
    </row>
    <row r="51" spans="1:9" s="40" customFormat="1" outlineLevel="1" x14ac:dyDescent="0.25">
      <c r="A51" s="36">
        <v>1543</v>
      </c>
      <c r="B51" s="36">
        <v>4</v>
      </c>
      <c r="C51" s="37" t="s">
        <v>47</v>
      </c>
      <c r="D51" s="38">
        <v>40374012.479999989</v>
      </c>
      <c r="E51" s="39">
        <v>0</v>
      </c>
      <c r="F51" s="39">
        <f t="shared" si="29"/>
        <v>40374012.479999989</v>
      </c>
      <c r="G51" s="39">
        <v>25148881.989999983</v>
      </c>
      <c r="H51" s="39">
        <v>25689544.300000004</v>
      </c>
      <c r="I51" s="39">
        <f t="shared" si="1"/>
        <v>15225130.490000006</v>
      </c>
    </row>
    <row r="52" spans="1:9" s="40" customFormat="1" outlineLevel="1" x14ac:dyDescent="0.25">
      <c r="A52" s="36">
        <v>1544</v>
      </c>
      <c r="B52" s="36">
        <v>4</v>
      </c>
      <c r="C52" s="37" t="s">
        <v>48</v>
      </c>
      <c r="D52" s="38">
        <v>50449094.679999977</v>
      </c>
      <c r="E52" s="39">
        <v>0</v>
      </c>
      <c r="F52" s="39">
        <f t="shared" si="29"/>
        <v>50449094.679999977</v>
      </c>
      <c r="G52" s="39">
        <v>30500917.359999985</v>
      </c>
      <c r="H52" s="39">
        <v>31411022.550000001</v>
      </c>
      <c r="I52" s="39">
        <f t="shared" si="1"/>
        <v>19948177.319999993</v>
      </c>
    </row>
    <row r="53" spans="1:9" s="40" customFormat="1" outlineLevel="1" x14ac:dyDescent="0.25">
      <c r="A53" s="36">
        <v>1545</v>
      </c>
      <c r="B53" s="36">
        <v>4</v>
      </c>
      <c r="C53" s="37" t="s">
        <v>49</v>
      </c>
      <c r="D53" s="38">
        <v>39875894.679999977</v>
      </c>
      <c r="E53" s="39">
        <v>0</v>
      </c>
      <c r="F53" s="39">
        <f t="shared" si="29"/>
        <v>39875894.679999977</v>
      </c>
      <c r="G53" s="39">
        <v>25111267.359999992</v>
      </c>
      <c r="H53" s="39">
        <v>25794277.61999999</v>
      </c>
      <c r="I53" s="39">
        <f t="shared" si="1"/>
        <v>14764627.319999985</v>
      </c>
    </row>
    <row r="54" spans="1:9" s="40" customFormat="1" outlineLevel="1" x14ac:dyDescent="0.25">
      <c r="A54" s="36">
        <v>1546</v>
      </c>
      <c r="B54" s="36">
        <v>4</v>
      </c>
      <c r="C54" s="37" t="s">
        <v>50</v>
      </c>
      <c r="D54" s="38">
        <v>58074468.759999961</v>
      </c>
      <c r="E54" s="39">
        <v>0</v>
      </c>
      <c r="F54" s="39">
        <f t="shared" si="29"/>
        <v>58074468.759999961</v>
      </c>
      <c r="G54" s="39">
        <v>34288362.559999987</v>
      </c>
      <c r="H54" s="39">
        <v>35189318.370000005</v>
      </c>
      <c r="I54" s="39">
        <f t="shared" si="1"/>
        <v>23786106.199999973</v>
      </c>
    </row>
    <row r="55" spans="1:9" s="34" customFormat="1" ht="22.5" customHeight="1" outlineLevel="1" x14ac:dyDescent="0.25">
      <c r="A55" s="30">
        <v>1590</v>
      </c>
      <c r="B55" s="30">
        <v>3</v>
      </c>
      <c r="C55" s="31" t="s">
        <v>51</v>
      </c>
      <c r="D55" s="35">
        <f t="shared" ref="D55:H55" si="30">SUM(D56:D58)</f>
        <v>91992352.780000016</v>
      </c>
      <c r="E55" s="35">
        <f t="shared" si="30"/>
        <v>0</v>
      </c>
      <c r="F55" s="35">
        <f t="shared" si="30"/>
        <v>91992352.780000016</v>
      </c>
      <c r="G55" s="35">
        <f t="shared" si="30"/>
        <v>10510876.35</v>
      </c>
      <c r="H55" s="35">
        <f t="shared" si="30"/>
        <v>10441718.74</v>
      </c>
      <c r="I55" s="35">
        <f t="shared" si="1"/>
        <v>81481476.430000022</v>
      </c>
    </row>
    <row r="56" spans="1:9" s="41" customFormat="1" outlineLevel="1" x14ac:dyDescent="0.25">
      <c r="A56" s="36">
        <v>1591</v>
      </c>
      <c r="B56" s="36">
        <v>4</v>
      </c>
      <c r="C56" s="37" t="s">
        <v>51</v>
      </c>
      <c r="D56" s="38">
        <v>0</v>
      </c>
      <c r="E56" s="39">
        <v>0</v>
      </c>
      <c r="F56" s="39">
        <f t="shared" ref="F56:F58" si="31">D56+E56</f>
        <v>0</v>
      </c>
      <c r="G56" s="39">
        <v>434462.1</v>
      </c>
      <c r="H56" s="39">
        <v>394462.1</v>
      </c>
      <c r="I56" s="39">
        <f t="shared" si="1"/>
        <v>-434462.1</v>
      </c>
    </row>
    <row r="57" spans="1:9" s="40" customFormat="1" outlineLevel="1" x14ac:dyDescent="0.25">
      <c r="A57" s="36">
        <v>1592</v>
      </c>
      <c r="B57" s="36">
        <v>4</v>
      </c>
      <c r="C57" s="37" t="s">
        <v>52</v>
      </c>
      <c r="D57" s="38">
        <v>0</v>
      </c>
      <c r="E57" s="39">
        <v>0</v>
      </c>
      <c r="F57" s="39">
        <f t="shared" si="31"/>
        <v>0</v>
      </c>
      <c r="G57" s="39">
        <v>10076414.25</v>
      </c>
      <c r="H57" s="39">
        <v>10047256.640000001</v>
      </c>
      <c r="I57" s="39">
        <f t="shared" si="1"/>
        <v>-10076414.25</v>
      </c>
    </row>
    <row r="58" spans="1:9" s="40" customFormat="1" outlineLevel="1" x14ac:dyDescent="0.25">
      <c r="A58" s="36">
        <v>1593</v>
      </c>
      <c r="B58" s="36">
        <v>4</v>
      </c>
      <c r="C58" s="37" t="s">
        <v>53</v>
      </c>
      <c r="D58" s="38">
        <v>91992352.780000016</v>
      </c>
      <c r="E58" s="39">
        <v>0</v>
      </c>
      <c r="F58" s="39">
        <f t="shared" si="31"/>
        <v>91992352.780000016</v>
      </c>
      <c r="G58" s="39">
        <v>0</v>
      </c>
      <c r="H58" s="39">
        <v>0</v>
      </c>
      <c r="I58" s="39">
        <f t="shared" si="1"/>
        <v>91992352.780000016</v>
      </c>
    </row>
    <row r="59" spans="1:9" s="28" customFormat="1" ht="30" customHeight="1" outlineLevel="1" x14ac:dyDescent="0.25">
      <c r="A59" s="30">
        <v>1600</v>
      </c>
      <c r="B59" s="30">
        <v>2</v>
      </c>
      <c r="C59" s="33" t="s">
        <v>54</v>
      </c>
      <c r="D59" s="35">
        <f t="shared" ref="D59:H59" si="32">SUM(D60)</f>
        <v>74773674.010000005</v>
      </c>
      <c r="E59" s="35">
        <f t="shared" si="32"/>
        <v>0</v>
      </c>
      <c r="F59" s="35">
        <f t="shared" si="32"/>
        <v>74773674.010000005</v>
      </c>
      <c r="G59" s="35">
        <f t="shared" si="32"/>
        <v>5563069.0299999993</v>
      </c>
      <c r="H59" s="35">
        <f t="shared" si="32"/>
        <v>5593562.7699999996</v>
      </c>
      <c r="I59" s="35">
        <f t="shared" si="1"/>
        <v>69210604.980000004</v>
      </c>
    </row>
    <row r="60" spans="1:9" s="34" customFormat="1" ht="33" customHeight="1" outlineLevel="1" x14ac:dyDescent="0.25">
      <c r="A60" s="30">
        <v>1610</v>
      </c>
      <c r="B60" s="30">
        <v>3</v>
      </c>
      <c r="C60" s="31" t="s">
        <v>55</v>
      </c>
      <c r="D60" s="35">
        <f t="shared" ref="D60:H60" si="33">SUM(D61:D63)</f>
        <v>74773674.010000005</v>
      </c>
      <c r="E60" s="35">
        <f t="shared" si="33"/>
        <v>0</v>
      </c>
      <c r="F60" s="35">
        <f t="shared" si="33"/>
        <v>74773674.010000005</v>
      </c>
      <c r="G60" s="35">
        <f t="shared" si="33"/>
        <v>5563069.0299999993</v>
      </c>
      <c r="H60" s="35">
        <f t="shared" si="33"/>
        <v>5593562.7699999996</v>
      </c>
      <c r="I60" s="35">
        <f t="shared" ref="I60" si="34">SUM(I61:I63)</f>
        <v>69210604.980000004</v>
      </c>
    </row>
    <row r="61" spans="1:9" s="40" customFormat="1" outlineLevel="1" x14ac:dyDescent="0.25">
      <c r="A61" s="36">
        <v>1611</v>
      </c>
      <c r="B61" s="36">
        <v>4</v>
      </c>
      <c r="C61" s="37" t="s">
        <v>56</v>
      </c>
      <c r="D61" s="38">
        <v>68055007.680000007</v>
      </c>
      <c r="E61" s="39">
        <v>0</v>
      </c>
      <c r="F61" s="39">
        <f t="shared" ref="F61:F63" si="35">D61+E61</f>
        <v>68055007.680000007</v>
      </c>
      <c r="G61" s="39">
        <v>2037269.0299999996</v>
      </c>
      <c r="H61" s="39">
        <v>2068863.98</v>
      </c>
      <c r="I61" s="39">
        <f t="shared" ref="I61:I63" si="36">+F61-G61</f>
        <v>66017738.650000006</v>
      </c>
    </row>
    <row r="62" spans="1:9" s="40" customFormat="1" ht="15" customHeight="1" outlineLevel="1" x14ac:dyDescent="0.25">
      <c r="A62" s="36">
        <v>1612</v>
      </c>
      <c r="B62" s="36">
        <v>4</v>
      </c>
      <c r="C62" s="37" t="s">
        <v>57</v>
      </c>
      <c r="D62" s="38">
        <v>3871509.5199999996</v>
      </c>
      <c r="E62" s="39">
        <v>0</v>
      </c>
      <c r="F62" s="39">
        <f t="shared" si="35"/>
        <v>3871509.5199999996</v>
      </c>
      <c r="G62" s="39">
        <v>3525800</v>
      </c>
      <c r="H62" s="39">
        <v>3524698.7899999991</v>
      </c>
      <c r="I62" s="39">
        <f t="shared" si="36"/>
        <v>345709.51999999955</v>
      </c>
    </row>
    <row r="63" spans="1:9" s="40" customFormat="1" ht="15" customHeight="1" outlineLevel="1" x14ac:dyDescent="0.25">
      <c r="A63" s="36">
        <v>1613</v>
      </c>
      <c r="B63" s="36">
        <v>4</v>
      </c>
      <c r="C63" s="37" t="s">
        <v>58</v>
      </c>
      <c r="D63" s="38">
        <v>2847156.81</v>
      </c>
      <c r="E63" s="39">
        <v>0</v>
      </c>
      <c r="F63" s="39">
        <f t="shared" si="35"/>
        <v>2847156.81</v>
      </c>
      <c r="G63" s="39">
        <v>0</v>
      </c>
      <c r="H63" s="39">
        <v>0</v>
      </c>
      <c r="I63" s="39">
        <f t="shared" si="36"/>
        <v>2847156.81</v>
      </c>
    </row>
    <row r="64" spans="1:9" s="28" customFormat="1" ht="30" customHeight="1" outlineLevel="1" x14ac:dyDescent="0.25">
      <c r="A64" s="30">
        <v>1700</v>
      </c>
      <c r="B64" s="30">
        <v>2</v>
      </c>
      <c r="C64" s="33" t="s">
        <v>59</v>
      </c>
      <c r="D64" s="35">
        <f t="shared" ref="D64:H65" si="37">+D65</f>
        <v>1267526.6100000001</v>
      </c>
      <c r="E64" s="35">
        <f t="shared" si="37"/>
        <v>0</v>
      </c>
      <c r="F64" s="35">
        <f t="shared" si="37"/>
        <v>1267526.6100000001</v>
      </c>
      <c r="G64" s="35">
        <f t="shared" si="37"/>
        <v>800762.24</v>
      </c>
      <c r="H64" s="35">
        <f t="shared" si="37"/>
        <v>839735.05999999994</v>
      </c>
      <c r="I64" s="35">
        <f t="shared" si="1"/>
        <v>466764.37000000011</v>
      </c>
    </row>
    <row r="65" spans="1:9" s="34" customFormat="1" ht="22.5" customHeight="1" outlineLevel="1" x14ac:dyDescent="0.25">
      <c r="A65" s="30">
        <v>1710</v>
      </c>
      <c r="B65" s="30">
        <v>3</v>
      </c>
      <c r="C65" s="31" t="s">
        <v>60</v>
      </c>
      <c r="D65" s="35">
        <f t="shared" si="37"/>
        <v>1267526.6100000001</v>
      </c>
      <c r="E65" s="35">
        <f t="shared" si="37"/>
        <v>0</v>
      </c>
      <c r="F65" s="35">
        <f t="shared" si="37"/>
        <v>1267526.6100000001</v>
      </c>
      <c r="G65" s="35">
        <f t="shared" si="37"/>
        <v>800762.24</v>
      </c>
      <c r="H65" s="35">
        <f t="shared" si="37"/>
        <v>839735.05999999994</v>
      </c>
      <c r="I65" s="35">
        <f t="shared" si="1"/>
        <v>466764.37000000011</v>
      </c>
    </row>
    <row r="66" spans="1:9" s="40" customFormat="1" ht="15" customHeight="1" outlineLevel="1" x14ac:dyDescent="0.25">
      <c r="A66" s="36">
        <v>1711</v>
      </c>
      <c r="B66" s="36">
        <v>4</v>
      </c>
      <c r="C66" s="37" t="s">
        <v>61</v>
      </c>
      <c r="D66" s="38">
        <v>1267526.6100000001</v>
      </c>
      <c r="E66" s="39">
        <v>0</v>
      </c>
      <c r="F66" s="39">
        <f>D66+E66</f>
        <v>1267526.6100000001</v>
      </c>
      <c r="G66" s="39">
        <v>800762.24</v>
      </c>
      <c r="H66" s="39">
        <v>839735.05999999994</v>
      </c>
      <c r="I66" s="39">
        <f t="shared" si="1"/>
        <v>466764.37000000011</v>
      </c>
    </row>
    <row r="67" spans="1:9" s="28" customFormat="1" ht="27.95" customHeight="1" x14ac:dyDescent="0.25">
      <c r="A67" s="30">
        <v>2000</v>
      </c>
      <c r="B67" s="30">
        <v>1</v>
      </c>
      <c r="C67" s="31" t="s">
        <v>62</v>
      </c>
      <c r="D67" s="32">
        <f t="shared" ref="D67:H67" si="38">SUM(D68,D85,D92,D99,D121,D136,D139,D150,D157)</f>
        <v>105607524.46000001</v>
      </c>
      <c r="E67" s="32">
        <f t="shared" si="38"/>
        <v>0</v>
      </c>
      <c r="F67" s="32">
        <f t="shared" si="38"/>
        <v>105607524.46000001</v>
      </c>
      <c r="G67" s="32">
        <f t="shared" si="38"/>
        <v>44270894.060000002</v>
      </c>
      <c r="H67" s="32">
        <f t="shared" si="38"/>
        <v>31052184.299999997</v>
      </c>
      <c r="I67" s="32">
        <f t="shared" si="1"/>
        <v>61336630.400000006</v>
      </c>
    </row>
    <row r="68" spans="1:9" s="28" customFormat="1" ht="30" customHeight="1" x14ac:dyDescent="0.25">
      <c r="A68" s="30">
        <v>2100</v>
      </c>
      <c r="B68" s="30">
        <v>2</v>
      </c>
      <c r="C68" s="33" t="s">
        <v>63</v>
      </c>
      <c r="D68" s="32">
        <f t="shared" ref="D68:H68" si="39">SUM(D69,D71,D73,D75,D77,D79,D81,D83)</f>
        <v>36705353.149999999</v>
      </c>
      <c r="E68" s="32">
        <f t="shared" si="39"/>
        <v>0</v>
      </c>
      <c r="F68" s="32">
        <f t="shared" si="39"/>
        <v>36705353.149999999</v>
      </c>
      <c r="G68" s="32">
        <f t="shared" si="39"/>
        <v>11546086.02</v>
      </c>
      <c r="H68" s="32">
        <f t="shared" si="39"/>
        <v>3607722.46</v>
      </c>
      <c r="I68" s="32">
        <f t="shared" si="1"/>
        <v>25159267.129999999</v>
      </c>
    </row>
    <row r="69" spans="1:9" s="34" customFormat="1" ht="22.5" customHeight="1" outlineLevel="1" x14ac:dyDescent="0.25">
      <c r="A69" s="30">
        <v>2110</v>
      </c>
      <c r="B69" s="30">
        <v>3</v>
      </c>
      <c r="C69" s="31" t="s">
        <v>64</v>
      </c>
      <c r="D69" s="35">
        <f t="shared" ref="D69:H69" si="40">+D70</f>
        <v>8491988.9299999997</v>
      </c>
      <c r="E69" s="35">
        <f t="shared" si="40"/>
        <v>0</v>
      </c>
      <c r="F69" s="35">
        <f t="shared" si="40"/>
        <v>8491988.9299999997</v>
      </c>
      <c r="G69" s="35">
        <f t="shared" si="40"/>
        <v>2323770.8400000008</v>
      </c>
      <c r="H69" s="35">
        <f t="shared" si="40"/>
        <v>1028593.14</v>
      </c>
      <c r="I69" s="35">
        <f t="shared" si="1"/>
        <v>6168218.0899999989</v>
      </c>
    </row>
    <row r="70" spans="1:9" s="40" customFormat="1" outlineLevel="1" x14ac:dyDescent="0.25">
      <c r="A70" s="36">
        <v>2111</v>
      </c>
      <c r="B70" s="36">
        <v>4</v>
      </c>
      <c r="C70" s="37" t="s">
        <v>64</v>
      </c>
      <c r="D70" s="38">
        <v>8491988.9299999997</v>
      </c>
      <c r="E70" s="39">
        <v>0</v>
      </c>
      <c r="F70" s="39">
        <f>D70+E70</f>
        <v>8491988.9299999997</v>
      </c>
      <c r="G70" s="39">
        <v>2323770.8400000008</v>
      </c>
      <c r="H70" s="39">
        <v>1028593.14</v>
      </c>
      <c r="I70" s="39">
        <f t="shared" si="1"/>
        <v>6168218.0899999989</v>
      </c>
    </row>
    <row r="71" spans="1:9" s="34" customFormat="1" ht="22.5" customHeight="1" outlineLevel="1" x14ac:dyDescent="0.25">
      <c r="A71" s="30">
        <v>2120</v>
      </c>
      <c r="B71" s="30">
        <v>3</v>
      </c>
      <c r="C71" s="31" t="s">
        <v>65</v>
      </c>
      <c r="D71" s="35">
        <f t="shared" ref="D71:H71" si="41">+D72</f>
        <v>241536.47</v>
      </c>
      <c r="E71" s="35">
        <f t="shared" si="41"/>
        <v>0</v>
      </c>
      <c r="F71" s="35">
        <f t="shared" si="41"/>
        <v>241536.47</v>
      </c>
      <c r="G71" s="35">
        <f t="shared" si="41"/>
        <v>5884.39</v>
      </c>
      <c r="H71" s="35">
        <f t="shared" si="41"/>
        <v>5884.39</v>
      </c>
      <c r="I71" s="35">
        <f t="shared" si="1"/>
        <v>235652.08</v>
      </c>
    </row>
    <row r="72" spans="1:9" s="40" customFormat="1" outlineLevel="1" x14ac:dyDescent="0.25">
      <c r="A72" s="36">
        <v>2121</v>
      </c>
      <c r="B72" s="36">
        <v>4</v>
      </c>
      <c r="C72" s="37" t="s">
        <v>65</v>
      </c>
      <c r="D72" s="38">
        <v>241536.47</v>
      </c>
      <c r="E72" s="39">
        <v>0</v>
      </c>
      <c r="F72" s="39">
        <f>D72+E72</f>
        <v>241536.47</v>
      </c>
      <c r="G72" s="39">
        <v>5884.39</v>
      </c>
      <c r="H72" s="39">
        <v>5884.39</v>
      </c>
      <c r="I72" s="39">
        <f t="shared" si="1"/>
        <v>235652.08</v>
      </c>
    </row>
    <row r="73" spans="1:9" s="34" customFormat="1" ht="22.5" customHeight="1" outlineLevel="1" x14ac:dyDescent="0.25">
      <c r="A73" s="30">
        <v>2130</v>
      </c>
      <c r="B73" s="30">
        <v>3</v>
      </c>
      <c r="C73" s="31" t="s">
        <v>66</v>
      </c>
      <c r="D73" s="35">
        <f t="shared" ref="D73:H73" si="42">+D74</f>
        <v>0</v>
      </c>
      <c r="E73" s="35">
        <f t="shared" si="42"/>
        <v>0</v>
      </c>
      <c r="F73" s="35">
        <f t="shared" si="42"/>
        <v>0</v>
      </c>
      <c r="G73" s="35">
        <f t="shared" si="42"/>
        <v>0</v>
      </c>
      <c r="H73" s="35">
        <f t="shared" si="42"/>
        <v>0</v>
      </c>
      <c r="I73" s="35">
        <f t="shared" si="1"/>
        <v>0</v>
      </c>
    </row>
    <row r="74" spans="1:9" s="40" customFormat="1" outlineLevel="1" x14ac:dyDescent="0.25">
      <c r="A74" s="36">
        <v>2131</v>
      </c>
      <c r="B74" s="36">
        <v>4</v>
      </c>
      <c r="C74" s="37" t="s">
        <v>66</v>
      </c>
      <c r="D74" s="38">
        <v>0</v>
      </c>
      <c r="E74" s="39">
        <v>0</v>
      </c>
      <c r="F74" s="39">
        <f>D74+E74</f>
        <v>0</v>
      </c>
      <c r="G74" s="39">
        <v>0</v>
      </c>
      <c r="H74" s="39">
        <v>0</v>
      </c>
      <c r="I74" s="39">
        <f t="shared" si="1"/>
        <v>0</v>
      </c>
    </row>
    <row r="75" spans="1:9" s="34" customFormat="1" ht="30" outlineLevel="1" x14ac:dyDescent="0.25">
      <c r="A75" s="30">
        <v>2140</v>
      </c>
      <c r="B75" s="30">
        <v>3</v>
      </c>
      <c r="C75" s="31" t="s">
        <v>67</v>
      </c>
      <c r="D75" s="35">
        <f t="shared" ref="D75:H75" si="43">+D76</f>
        <v>17715302.670000002</v>
      </c>
      <c r="E75" s="35">
        <f t="shared" si="43"/>
        <v>0</v>
      </c>
      <c r="F75" s="35">
        <f t="shared" si="43"/>
        <v>17715302.670000002</v>
      </c>
      <c r="G75" s="35">
        <f t="shared" si="43"/>
        <v>3825932.6499999994</v>
      </c>
      <c r="H75" s="35">
        <f t="shared" si="43"/>
        <v>1721464.56</v>
      </c>
      <c r="I75" s="35">
        <f t="shared" si="1"/>
        <v>13889370.020000003</v>
      </c>
    </row>
    <row r="76" spans="1:9" s="40" customFormat="1" ht="30" outlineLevel="1" x14ac:dyDescent="0.25">
      <c r="A76" s="36">
        <v>2141</v>
      </c>
      <c r="B76" s="36">
        <v>4</v>
      </c>
      <c r="C76" s="37" t="s">
        <v>67</v>
      </c>
      <c r="D76" s="38">
        <v>17715302.670000002</v>
      </c>
      <c r="E76" s="39">
        <v>0</v>
      </c>
      <c r="F76" s="39">
        <f>D76+E76</f>
        <v>17715302.670000002</v>
      </c>
      <c r="G76" s="39">
        <v>3825932.6499999994</v>
      </c>
      <c r="H76" s="39">
        <v>1721464.56</v>
      </c>
      <c r="I76" s="39">
        <f t="shared" si="1"/>
        <v>13889370.020000003</v>
      </c>
    </row>
    <row r="77" spans="1:9" s="34" customFormat="1" outlineLevel="1" x14ac:dyDescent="0.25">
      <c r="A77" s="30">
        <v>2150</v>
      </c>
      <c r="B77" s="30">
        <v>3</v>
      </c>
      <c r="C77" s="31" t="s">
        <v>68</v>
      </c>
      <c r="D77" s="35">
        <f t="shared" ref="D77:H77" si="44">+D78</f>
        <v>1386103.54</v>
      </c>
      <c r="E77" s="35">
        <f t="shared" si="44"/>
        <v>0</v>
      </c>
      <c r="F77" s="35">
        <f t="shared" si="44"/>
        <v>1386103.54</v>
      </c>
      <c r="G77" s="35">
        <f t="shared" si="44"/>
        <v>174000</v>
      </c>
      <c r="H77" s="35">
        <f t="shared" si="44"/>
        <v>174000</v>
      </c>
      <c r="I77" s="35">
        <f t="shared" si="1"/>
        <v>1212103.54</v>
      </c>
    </row>
    <row r="78" spans="1:9" s="40" customFormat="1" outlineLevel="1" x14ac:dyDescent="0.25">
      <c r="A78" s="36">
        <v>2151</v>
      </c>
      <c r="B78" s="36">
        <v>4</v>
      </c>
      <c r="C78" s="37" t="s">
        <v>68</v>
      </c>
      <c r="D78" s="38">
        <v>1386103.54</v>
      </c>
      <c r="E78" s="39">
        <v>0</v>
      </c>
      <c r="F78" s="39">
        <f>D78+E78</f>
        <v>1386103.54</v>
      </c>
      <c r="G78" s="39">
        <v>174000</v>
      </c>
      <c r="H78" s="39">
        <v>174000</v>
      </c>
      <c r="I78" s="39">
        <f t="shared" ref="I78:I84" si="45">+F78-G78</f>
        <v>1212103.54</v>
      </c>
    </row>
    <row r="79" spans="1:9" s="34" customFormat="1" outlineLevel="1" x14ac:dyDescent="0.25">
      <c r="A79" s="30">
        <v>2160</v>
      </c>
      <c r="B79" s="30">
        <v>3</v>
      </c>
      <c r="C79" s="31" t="s">
        <v>69</v>
      </c>
      <c r="D79" s="35">
        <f t="shared" ref="D79:H79" si="46">+D80</f>
        <v>1844094.2999999998</v>
      </c>
      <c r="E79" s="35">
        <f t="shared" si="46"/>
        <v>0</v>
      </c>
      <c r="F79" s="35">
        <f t="shared" si="46"/>
        <v>1844094.2999999998</v>
      </c>
      <c r="G79" s="35">
        <f t="shared" si="46"/>
        <v>785132.60999999987</v>
      </c>
      <c r="H79" s="35">
        <f t="shared" si="46"/>
        <v>237703.95</v>
      </c>
      <c r="I79" s="35">
        <f t="shared" si="45"/>
        <v>1058961.69</v>
      </c>
    </row>
    <row r="80" spans="1:9" s="40" customFormat="1" outlineLevel="1" x14ac:dyDescent="0.25">
      <c r="A80" s="36">
        <v>2161</v>
      </c>
      <c r="B80" s="36">
        <v>4</v>
      </c>
      <c r="C80" s="37" t="s">
        <v>69</v>
      </c>
      <c r="D80" s="38">
        <v>1844094.2999999998</v>
      </c>
      <c r="E80" s="39">
        <v>0</v>
      </c>
      <c r="F80" s="39">
        <f>D80+E80</f>
        <v>1844094.2999999998</v>
      </c>
      <c r="G80" s="39">
        <v>785132.60999999987</v>
      </c>
      <c r="H80" s="39">
        <v>237703.95</v>
      </c>
      <c r="I80" s="39">
        <f t="shared" si="45"/>
        <v>1058961.69</v>
      </c>
    </row>
    <row r="81" spans="1:9" s="34" customFormat="1" outlineLevel="1" x14ac:dyDescent="0.25">
      <c r="A81" s="30">
        <v>2170</v>
      </c>
      <c r="B81" s="30">
        <v>3</v>
      </c>
      <c r="C81" s="31" t="s">
        <v>70</v>
      </c>
      <c r="D81" s="35">
        <f t="shared" ref="D81:H81" si="47">+D82</f>
        <v>49236.24</v>
      </c>
      <c r="E81" s="35">
        <f t="shared" si="47"/>
        <v>0</v>
      </c>
      <c r="F81" s="35">
        <f t="shared" si="47"/>
        <v>49236.24</v>
      </c>
      <c r="G81" s="35">
        <f t="shared" si="47"/>
        <v>0</v>
      </c>
      <c r="H81" s="35">
        <f t="shared" si="47"/>
        <v>0</v>
      </c>
      <c r="I81" s="35">
        <f t="shared" si="45"/>
        <v>49236.24</v>
      </c>
    </row>
    <row r="82" spans="1:9" s="40" customFormat="1" outlineLevel="1" x14ac:dyDescent="0.25">
      <c r="A82" s="36">
        <v>2171</v>
      </c>
      <c r="B82" s="36">
        <v>4</v>
      </c>
      <c r="C82" s="37" t="s">
        <v>70</v>
      </c>
      <c r="D82" s="38">
        <v>49236.24</v>
      </c>
      <c r="E82" s="39">
        <v>0</v>
      </c>
      <c r="F82" s="39">
        <f>D82+E82</f>
        <v>49236.24</v>
      </c>
      <c r="G82" s="39">
        <v>0</v>
      </c>
      <c r="H82" s="39">
        <v>0</v>
      </c>
      <c r="I82" s="39">
        <f t="shared" si="45"/>
        <v>49236.24</v>
      </c>
    </row>
    <row r="83" spans="1:9" s="34" customFormat="1" outlineLevel="1" x14ac:dyDescent="0.25">
      <c r="A83" s="30">
        <v>2180</v>
      </c>
      <c r="B83" s="30">
        <v>3</v>
      </c>
      <c r="C83" s="31" t="s">
        <v>71</v>
      </c>
      <c r="D83" s="35">
        <f t="shared" ref="D83:H83" si="48">+D84</f>
        <v>6977091</v>
      </c>
      <c r="E83" s="35">
        <f t="shared" si="48"/>
        <v>0</v>
      </c>
      <c r="F83" s="35">
        <f t="shared" si="48"/>
        <v>6977091</v>
      </c>
      <c r="G83" s="35">
        <f t="shared" si="48"/>
        <v>4431365.53</v>
      </c>
      <c r="H83" s="35">
        <f t="shared" si="48"/>
        <v>440076.42</v>
      </c>
      <c r="I83" s="35">
        <f t="shared" si="45"/>
        <v>2545725.4699999997</v>
      </c>
    </row>
    <row r="84" spans="1:9" s="40" customFormat="1" outlineLevel="1" x14ac:dyDescent="0.25">
      <c r="A84" s="36">
        <v>2181</v>
      </c>
      <c r="B84" s="36">
        <v>4</v>
      </c>
      <c r="C84" s="37" t="s">
        <v>71</v>
      </c>
      <c r="D84" s="38">
        <v>6977091</v>
      </c>
      <c r="E84" s="39">
        <v>0</v>
      </c>
      <c r="F84" s="39">
        <f>D84+E84</f>
        <v>6977091</v>
      </c>
      <c r="G84" s="39">
        <v>4431365.53</v>
      </c>
      <c r="H84" s="39">
        <v>440076.42</v>
      </c>
      <c r="I84" s="39">
        <f t="shared" si="45"/>
        <v>2545725.4699999997</v>
      </c>
    </row>
    <row r="85" spans="1:9" s="28" customFormat="1" ht="43.5" customHeight="1" outlineLevel="1" x14ac:dyDescent="0.25">
      <c r="A85" s="30">
        <v>2200</v>
      </c>
      <c r="B85" s="30">
        <v>2</v>
      </c>
      <c r="C85" s="33" t="s">
        <v>72</v>
      </c>
      <c r="D85" s="35">
        <f t="shared" ref="D85:H85" si="49">SUM(D86,D88,D90)</f>
        <v>2345401.7400000002</v>
      </c>
      <c r="E85" s="35">
        <f t="shared" si="49"/>
        <v>0</v>
      </c>
      <c r="F85" s="35">
        <f t="shared" si="49"/>
        <v>2345401.7400000002</v>
      </c>
      <c r="G85" s="35">
        <f t="shared" si="49"/>
        <v>595072.89</v>
      </c>
      <c r="H85" s="35">
        <f t="shared" si="49"/>
        <v>244979.69000000003</v>
      </c>
      <c r="I85" s="35">
        <f t="shared" ref="I85" si="50">SUM(I86,I88,I90)</f>
        <v>1750328.8500000003</v>
      </c>
    </row>
    <row r="86" spans="1:9" s="34" customFormat="1" outlineLevel="1" x14ac:dyDescent="0.25">
      <c r="A86" s="30">
        <v>2210</v>
      </c>
      <c r="B86" s="30">
        <v>3</v>
      </c>
      <c r="C86" s="31" t="s">
        <v>73</v>
      </c>
      <c r="D86" s="35">
        <f t="shared" ref="D86:H86" si="51">+D87</f>
        <v>2340520.5900000003</v>
      </c>
      <c r="E86" s="35">
        <f t="shared" si="51"/>
        <v>0</v>
      </c>
      <c r="F86" s="35">
        <f t="shared" si="51"/>
        <v>2340520.5900000003</v>
      </c>
      <c r="G86" s="35">
        <f t="shared" si="51"/>
        <v>588226.23</v>
      </c>
      <c r="H86" s="35">
        <f t="shared" si="51"/>
        <v>238133.03000000003</v>
      </c>
      <c r="I86" s="35">
        <f t="shared" ref="I86:I149" si="52">+F86-G86</f>
        <v>1752294.3600000003</v>
      </c>
    </row>
    <row r="87" spans="1:9" s="40" customFormat="1" outlineLevel="1" x14ac:dyDescent="0.25">
      <c r="A87" s="36">
        <v>2211</v>
      </c>
      <c r="B87" s="36">
        <v>4</v>
      </c>
      <c r="C87" s="37" t="s">
        <v>73</v>
      </c>
      <c r="D87" s="38">
        <v>2340520.5900000003</v>
      </c>
      <c r="E87" s="39">
        <v>0</v>
      </c>
      <c r="F87" s="39">
        <f>D87+E87</f>
        <v>2340520.5900000003</v>
      </c>
      <c r="G87" s="39">
        <v>588226.23</v>
      </c>
      <c r="H87" s="39">
        <v>238133.03000000003</v>
      </c>
      <c r="I87" s="39">
        <f t="shared" si="52"/>
        <v>1752294.3600000003</v>
      </c>
    </row>
    <row r="88" spans="1:9" s="34" customFormat="1" outlineLevel="1" x14ac:dyDescent="0.25">
      <c r="A88" s="30">
        <v>2220</v>
      </c>
      <c r="B88" s="30">
        <v>3</v>
      </c>
      <c r="C88" s="31" t="s">
        <v>74</v>
      </c>
      <c r="D88" s="35">
        <f t="shared" ref="D88:H88" si="53">+D89</f>
        <v>0</v>
      </c>
      <c r="E88" s="35">
        <f t="shared" si="53"/>
        <v>0</v>
      </c>
      <c r="F88" s="35">
        <f t="shared" si="53"/>
        <v>0</v>
      </c>
      <c r="G88" s="35">
        <f t="shared" si="53"/>
        <v>0</v>
      </c>
      <c r="H88" s="35">
        <f t="shared" si="53"/>
        <v>0</v>
      </c>
      <c r="I88" s="35">
        <f t="shared" si="52"/>
        <v>0</v>
      </c>
    </row>
    <row r="89" spans="1:9" s="40" customFormat="1" outlineLevel="1" x14ac:dyDescent="0.25">
      <c r="A89" s="42">
        <v>2221</v>
      </c>
      <c r="B89" s="36">
        <v>4</v>
      </c>
      <c r="C89" s="37" t="s">
        <v>74</v>
      </c>
      <c r="D89" s="38">
        <v>0</v>
      </c>
      <c r="E89" s="39">
        <v>0</v>
      </c>
      <c r="F89" s="39">
        <f>D89+E89</f>
        <v>0</v>
      </c>
      <c r="G89" s="39">
        <v>0</v>
      </c>
      <c r="H89" s="39">
        <v>0</v>
      </c>
      <c r="I89" s="39">
        <f t="shared" si="52"/>
        <v>0</v>
      </c>
    </row>
    <row r="90" spans="1:9" s="34" customFormat="1" outlineLevel="1" x14ac:dyDescent="0.25">
      <c r="A90" s="30">
        <v>2230</v>
      </c>
      <c r="B90" s="30">
        <v>3</v>
      </c>
      <c r="C90" s="31" t="s">
        <v>75</v>
      </c>
      <c r="D90" s="35">
        <f t="shared" ref="D90:H90" si="54">+D91</f>
        <v>4881.1499999999996</v>
      </c>
      <c r="E90" s="35">
        <f t="shared" si="54"/>
        <v>0</v>
      </c>
      <c r="F90" s="35">
        <f t="shared" si="54"/>
        <v>4881.1499999999996</v>
      </c>
      <c r="G90" s="35">
        <f t="shared" si="54"/>
        <v>6846.66</v>
      </c>
      <c r="H90" s="35">
        <f t="shared" si="54"/>
        <v>6846.66</v>
      </c>
      <c r="I90" s="35">
        <f t="shared" si="52"/>
        <v>-1965.5100000000002</v>
      </c>
    </row>
    <row r="91" spans="1:9" s="40" customFormat="1" outlineLevel="1" x14ac:dyDescent="0.25">
      <c r="A91" s="36">
        <v>2231</v>
      </c>
      <c r="B91" s="36">
        <v>4</v>
      </c>
      <c r="C91" s="37" t="s">
        <v>75</v>
      </c>
      <c r="D91" s="38">
        <v>4881.1499999999996</v>
      </c>
      <c r="E91" s="39">
        <v>0</v>
      </c>
      <c r="F91" s="39">
        <f>D91+E91</f>
        <v>4881.1499999999996</v>
      </c>
      <c r="G91" s="39">
        <v>6846.66</v>
      </c>
      <c r="H91" s="39">
        <v>6846.66</v>
      </c>
      <c r="I91" s="39">
        <f t="shared" si="52"/>
        <v>-1965.5100000000002</v>
      </c>
    </row>
    <row r="92" spans="1:9" s="28" customFormat="1" ht="45" customHeight="1" outlineLevel="1" x14ac:dyDescent="0.25">
      <c r="A92" s="30">
        <v>2300</v>
      </c>
      <c r="B92" s="30">
        <v>2</v>
      </c>
      <c r="C92" s="33" t="s">
        <v>76</v>
      </c>
      <c r="D92" s="35">
        <f t="shared" ref="D92:H92" si="55">SUM(D93,D95,D97)</f>
        <v>0</v>
      </c>
      <c r="E92" s="35">
        <f t="shared" si="55"/>
        <v>0</v>
      </c>
      <c r="F92" s="35">
        <f t="shared" si="55"/>
        <v>0</v>
      </c>
      <c r="G92" s="35">
        <f t="shared" si="55"/>
        <v>0</v>
      </c>
      <c r="H92" s="35">
        <f t="shared" si="55"/>
        <v>0</v>
      </c>
      <c r="I92" s="35">
        <f t="shared" si="52"/>
        <v>0</v>
      </c>
    </row>
    <row r="93" spans="1:9" s="34" customFormat="1" ht="30" outlineLevel="1" x14ac:dyDescent="0.25">
      <c r="A93" s="30">
        <v>2340</v>
      </c>
      <c r="B93" s="30">
        <v>3</v>
      </c>
      <c r="C93" s="31" t="s">
        <v>77</v>
      </c>
      <c r="D93" s="35">
        <f t="shared" ref="D93:H93" si="56">+D94</f>
        <v>0</v>
      </c>
      <c r="E93" s="35">
        <f t="shared" si="56"/>
        <v>0</v>
      </c>
      <c r="F93" s="35">
        <f t="shared" si="56"/>
        <v>0</v>
      </c>
      <c r="G93" s="35">
        <f t="shared" si="56"/>
        <v>0</v>
      </c>
      <c r="H93" s="35">
        <f t="shared" si="56"/>
        <v>0</v>
      </c>
      <c r="I93" s="35">
        <f t="shared" si="52"/>
        <v>0</v>
      </c>
    </row>
    <row r="94" spans="1:9" s="40" customFormat="1" ht="30" outlineLevel="1" x14ac:dyDescent="0.25">
      <c r="A94" s="36">
        <v>2341</v>
      </c>
      <c r="B94" s="36">
        <v>4</v>
      </c>
      <c r="C94" s="37" t="s">
        <v>77</v>
      </c>
      <c r="D94" s="38">
        <v>0</v>
      </c>
      <c r="E94" s="39">
        <v>0</v>
      </c>
      <c r="F94" s="39">
        <f>D94+E94</f>
        <v>0</v>
      </c>
      <c r="G94" s="39">
        <v>0</v>
      </c>
      <c r="H94" s="39">
        <v>0</v>
      </c>
      <c r="I94" s="39">
        <f t="shared" si="52"/>
        <v>0</v>
      </c>
    </row>
    <row r="95" spans="1:9" s="34" customFormat="1" ht="30" outlineLevel="1" x14ac:dyDescent="0.25">
      <c r="A95" s="30">
        <v>2360</v>
      </c>
      <c r="B95" s="30">
        <v>3</v>
      </c>
      <c r="C95" s="31" t="s">
        <v>78</v>
      </c>
      <c r="D95" s="35">
        <f t="shared" ref="D95:H95" si="57">+D96</f>
        <v>0</v>
      </c>
      <c r="E95" s="35">
        <f t="shared" si="57"/>
        <v>0</v>
      </c>
      <c r="F95" s="35">
        <f t="shared" si="57"/>
        <v>0</v>
      </c>
      <c r="G95" s="35">
        <f t="shared" si="57"/>
        <v>0</v>
      </c>
      <c r="H95" s="35">
        <f t="shared" si="57"/>
        <v>0</v>
      </c>
      <c r="I95" s="35">
        <f t="shared" si="52"/>
        <v>0</v>
      </c>
    </row>
    <row r="96" spans="1:9" s="40" customFormat="1" outlineLevel="1" x14ac:dyDescent="0.25">
      <c r="A96" s="36">
        <v>2361</v>
      </c>
      <c r="B96" s="36">
        <v>4</v>
      </c>
      <c r="C96" s="37" t="s">
        <v>79</v>
      </c>
      <c r="D96" s="38">
        <v>0</v>
      </c>
      <c r="E96" s="39">
        <v>0</v>
      </c>
      <c r="F96" s="39">
        <f>D96+E96</f>
        <v>0</v>
      </c>
      <c r="G96" s="39">
        <v>0</v>
      </c>
      <c r="H96" s="39">
        <v>0</v>
      </c>
      <c r="I96" s="39">
        <f t="shared" si="52"/>
        <v>0</v>
      </c>
    </row>
    <row r="97" spans="1:9" s="34" customFormat="1" ht="30" outlineLevel="1" x14ac:dyDescent="0.25">
      <c r="A97" s="30">
        <v>2370</v>
      </c>
      <c r="B97" s="30">
        <v>3</v>
      </c>
      <c r="C97" s="31" t="s">
        <v>80</v>
      </c>
      <c r="D97" s="35">
        <f t="shared" ref="D97:H97" si="58">+D98</f>
        <v>0</v>
      </c>
      <c r="E97" s="35">
        <f t="shared" si="58"/>
        <v>0</v>
      </c>
      <c r="F97" s="35">
        <f t="shared" si="58"/>
        <v>0</v>
      </c>
      <c r="G97" s="35">
        <f t="shared" si="58"/>
        <v>0</v>
      </c>
      <c r="H97" s="35">
        <f t="shared" si="58"/>
        <v>0</v>
      </c>
      <c r="I97" s="35">
        <f t="shared" si="52"/>
        <v>0</v>
      </c>
    </row>
    <row r="98" spans="1:9" s="40" customFormat="1" ht="30" outlineLevel="1" x14ac:dyDescent="0.25">
      <c r="A98" s="36">
        <v>2371</v>
      </c>
      <c r="B98" s="36">
        <v>4</v>
      </c>
      <c r="C98" s="37" t="s">
        <v>80</v>
      </c>
      <c r="D98" s="38">
        <v>0</v>
      </c>
      <c r="E98" s="39">
        <v>0</v>
      </c>
      <c r="F98" s="39">
        <f>D98+E98</f>
        <v>0</v>
      </c>
      <c r="G98" s="39">
        <v>0</v>
      </c>
      <c r="H98" s="39">
        <v>0</v>
      </c>
      <c r="I98" s="39">
        <f t="shared" si="52"/>
        <v>0</v>
      </c>
    </row>
    <row r="99" spans="1:9" s="28" customFormat="1" ht="46.5" customHeight="1" outlineLevel="1" x14ac:dyDescent="0.25">
      <c r="A99" s="30">
        <v>2400</v>
      </c>
      <c r="B99" s="30">
        <v>2</v>
      </c>
      <c r="C99" s="33" t="s">
        <v>81</v>
      </c>
      <c r="D99" s="35">
        <f t="shared" ref="D99:H99" si="59">SUM(D100,D102,D104,D106,D108,D110,D112,D114,D116)</f>
        <v>5839231.370000001</v>
      </c>
      <c r="E99" s="35">
        <f t="shared" si="59"/>
        <v>0</v>
      </c>
      <c r="F99" s="35">
        <f t="shared" si="59"/>
        <v>5839231.370000001</v>
      </c>
      <c r="G99" s="35">
        <f t="shared" si="59"/>
        <v>2182017.6100000003</v>
      </c>
      <c r="H99" s="35">
        <f t="shared" si="59"/>
        <v>68241.010000000009</v>
      </c>
      <c r="I99" s="35">
        <f t="shared" si="52"/>
        <v>3657213.7600000007</v>
      </c>
    </row>
    <row r="100" spans="1:9" s="34" customFormat="1" outlineLevel="1" x14ac:dyDescent="0.25">
      <c r="A100" s="30">
        <v>2410</v>
      </c>
      <c r="B100" s="30">
        <v>3</v>
      </c>
      <c r="C100" s="31" t="s">
        <v>82</v>
      </c>
      <c r="D100" s="35">
        <f t="shared" ref="D100:H100" si="60">+D101</f>
        <v>85238.99</v>
      </c>
      <c r="E100" s="35">
        <f t="shared" si="60"/>
        <v>0</v>
      </c>
      <c r="F100" s="35">
        <f t="shared" si="60"/>
        <v>85238.99</v>
      </c>
      <c r="G100" s="35">
        <f t="shared" si="60"/>
        <v>0</v>
      </c>
      <c r="H100" s="35">
        <f t="shared" si="60"/>
        <v>0</v>
      </c>
      <c r="I100" s="35">
        <f t="shared" si="52"/>
        <v>85238.99</v>
      </c>
    </row>
    <row r="101" spans="1:9" s="40" customFormat="1" outlineLevel="1" x14ac:dyDescent="0.25">
      <c r="A101" s="36">
        <v>2411</v>
      </c>
      <c r="B101" s="36">
        <v>4</v>
      </c>
      <c r="C101" s="37" t="s">
        <v>82</v>
      </c>
      <c r="D101" s="38">
        <v>85238.99</v>
      </c>
      <c r="E101" s="39">
        <v>0</v>
      </c>
      <c r="F101" s="39">
        <f>D101+E101</f>
        <v>85238.99</v>
      </c>
      <c r="G101" s="39">
        <v>0</v>
      </c>
      <c r="H101" s="39">
        <v>0</v>
      </c>
      <c r="I101" s="39">
        <f t="shared" si="52"/>
        <v>85238.99</v>
      </c>
    </row>
    <row r="102" spans="1:9" s="34" customFormat="1" outlineLevel="1" x14ac:dyDescent="0.25">
      <c r="A102" s="30">
        <v>2420</v>
      </c>
      <c r="B102" s="30">
        <v>3</v>
      </c>
      <c r="C102" s="31" t="str">
        <f>+C103</f>
        <v>CEMENTO Y PRODUCTOS DE CONCRETO</v>
      </c>
      <c r="D102" s="35">
        <f t="shared" ref="D102:H102" si="61">+D103</f>
        <v>42318.68</v>
      </c>
      <c r="E102" s="35">
        <f t="shared" si="61"/>
        <v>0</v>
      </c>
      <c r="F102" s="35">
        <f t="shared" si="61"/>
        <v>42318.68</v>
      </c>
      <c r="G102" s="35">
        <f t="shared" si="61"/>
        <v>0</v>
      </c>
      <c r="H102" s="35">
        <f t="shared" si="61"/>
        <v>0</v>
      </c>
      <c r="I102" s="35">
        <f t="shared" si="52"/>
        <v>42318.68</v>
      </c>
    </row>
    <row r="103" spans="1:9" s="40" customFormat="1" outlineLevel="1" x14ac:dyDescent="0.25">
      <c r="A103" s="36">
        <v>2421</v>
      </c>
      <c r="B103" s="36">
        <v>4</v>
      </c>
      <c r="C103" s="37" t="s">
        <v>83</v>
      </c>
      <c r="D103" s="38">
        <v>42318.68</v>
      </c>
      <c r="E103" s="39">
        <v>0</v>
      </c>
      <c r="F103" s="39">
        <f>D103+E103</f>
        <v>42318.68</v>
      </c>
      <c r="G103" s="39">
        <v>0</v>
      </c>
      <c r="H103" s="39">
        <v>0</v>
      </c>
      <c r="I103" s="39">
        <f t="shared" si="52"/>
        <v>42318.68</v>
      </c>
    </row>
    <row r="104" spans="1:9" s="34" customFormat="1" outlineLevel="1" x14ac:dyDescent="0.25">
      <c r="A104" s="30">
        <f>+A105-1</f>
        <v>2430</v>
      </c>
      <c r="B104" s="30">
        <v>3</v>
      </c>
      <c r="C104" s="31" t="str">
        <f>+C105</f>
        <v>CAL, YESO Y PRODUCTOS DE YESO</v>
      </c>
      <c r="D104" s="35">
        <f t="shared" ref="D104:H104" si="62">+D105</f>
        <v>4061.83</v>
      </c>
      <c r="E104" s="35">
        <f t="shared" si="62"/>
        <v>0</v>
      </c>
      <c r="F104" s="35">
        <f t="shared" si="62"/>
        <v>4061.83</v>
      </c>
      <c r="G104" s="35">
        <f t="shared" si="62"/>
        <v>0</v>
      </c>
      <c r="H104" s="35">
        <f t="shared" si="62"/>
        <v>0</v>
      </c>
      <c r="I104" s="35">
        <f t="shared" si="52"/>
        <v>4061.83</v>
      </c>
    </row>
    <row r="105" spans="1:9" s="40" customFormat="1" outlineLevel="1" x14ac:dyDescent="0.25">
      <c r="A105" s="36">
        <v>2431</v>
      </c>
      <c r="B105" s="36">
        <v>4</v>
      </c>
      <c r="C105" s="37" t="s">
        <v>84</v>
      </c>
      <c r="D105" s="38">
        <v>4061.83</v>
      </c>
      <c r="E105" s="39">
        <v>0</v>
      </c>
      <c r="F105" s="39">
        <f>D105+E105</f>
        <v>4061.83</v>
      </c>
      <c r="G105" s="39">
        <v>0</v>
      </c>
      <c r="H105" s="39">
        <v>0</v>
      </c>
      <c r="I105" s="39">
        <f t="shared" si="52"/>
        <v>4061.83</v>
      </c>
    </row>
    <row r="106" spans="1:9" s="34" customFormat="1" outlineLevel="1" x14ac:dyDescent="0.25">
      <c r="A106" s="30">
        <f>+A107-1</f>
        <v>2440</v>
      </c>
      <c r="B106" s="30">
        <v>3</v>
      </c>
      <c r="C106" s="31" t="str">
        <f>+C107</f>
        <v>MADERA Y PRODUCTOS DE MADERA</v>
      </c>
      <c r="D106" s="35">
        <f t="shared" ref="D106:H106" si="63">+D107</f>
        <v>15241.23</v>
      </c>
      <c r="E106" s="35">
        <f t="shared" si="63"/>
        <v>0</v>
      </c>
      <c r="F106" s="35">
        <f t="shared" si="63"/>
        <v>15241.23</v>
      </c>
      <c r="G106" s="35">
        <f t="shared" si="63"/>
        <v>433</v>
      </c>
      <c r="H106" s="35">
        <f t="shared" si="63"/>
        <v>0</v>
      </c>
      <c r="I106" s="35">
        <f t="shared" si="52"/>
        <v>14808.23</v>
      </c>
    </row>
    <row r="107" spans="1:9" s="40" customFormat="1" outlineLevel="1" x14ac:dyDescent="0.25">
      <c r="A107" s="36">
        <v>2441</v>
      </c>
      <c r="B107" s="36">
        <v>4</v>
      </c>
      <c r="C107" s="37" t="s">
        <v>85</v>
      </c>
      <c r="D107" s="38">
        <v>15241.23</v>
      </c>
      <c r="E107" s="39">
        <v>0</v>
      </c>
      <c r="F107" s="39">
        <f>D107+E107</f>
        <v>15241.23</v>
      </c>
      <c r="G107" s="39">
        <v>433</v>
      </c>
      <c r="H107" s="39">
        <v>0</v>
      </c>
      <c r="I107" s="39">
        <f t="shared" si="52"/>
        <v>14808.23</v>
      </c>
    </row>
    <row r="108" spans="1:9" s="34" customFormat="1" outlineLevel="1" x14ac:dyDescent="0.25">
      <c r="A108" s="30">
        <f>+A109-1</f>
        <v>2450</v>
      </c>
      <c r="B108" s="30">
        <v>3</v>
      </c>
      <c r="C108" s="31" t="str">
        <f>+C109</f>
        <v>VIDRIO Y PRODUCTOS DE VIDRIO</v>
      </c>
      <c r="D108" s="35">
        <f t="shared" ref="D108:H108" si="64">+D109</f>
        <v>0</v>
      </c>
      <c r="E108" s="35">
        <f t="shared" si="64"/>
        <v>0</v>
      </c>
      <c r="F108" s="35">
        <f t="shared" si="64"/>
        <v>0</v>
      </c>
      <c r="G108" s="35">
        <f t="shared" si="64"/>
        <v>0</v>
      </c>
      <c r="H108" s="35">
        <f t="shared" si="64"/>
        <v>0</v>
      </c>
      <c r="I108" s="35">
        <f t="shared" si="52"/>
        <v>0</v>
      </c>
    </row>
    <row r="109" spans="1:9" s="40" customFormat="1" outlineLevel="1" x14ac:dyDescent="0.25">
      <c r="A109" s="36">
        <v>2451</v>
      </c>
      <c r="B109" s="36">
        <v>4</v>
      </c>
      <c r="C109" s="37" t="s">
        <v>86</v>
      </c>
      <c r="D109" s="38">
        <v>0</v>
      </c>
      <c r="E109" s="39">
        <v>0</v>
      </c>
      <c r="F109" s="39">
        <f>D109+E109</f>
        <v>0</v>
      </c>
      <c r="G109" s="39">
        <v>0</v>
      </c>
      <c r="H109" s="39">
        <v>0</v>
      </c>
      <c r="I109" s="39">
        <f t="shared" si="52"/>
        <v>0</v>
      </c>
    </row>
    <row r="110" spans="1:9" s="34" customFormat="1" outlineLevel="1" x14ac:dyDescent="0.25">
      <c r="A110" s="30">
        <f>+A111-1</f>
        <v>2460</v>
      </c>
      <c r="B110" s="30">
        <v>3</v>
      </c>
      <c r="C110" s="31" t="str">
        <f>+C111</f>
        <v>MATERIAL ELÉCTRICO Y ELECTRÓNICO</v>
      </c>
      <c r="D110" s="35">
        <f t="shared" ref="D110:H110" si="65">+D111</f>
        <v>3029854.8100000005</v>
      </c>
      <c r="E110" s="35">
        <f t="shared" si="65"/>
        <v>0</v>
      </c>
      <c r="F110" s="35">
        <f t="shared" si="65"/>
        <v>3029854.8100000005</v>
      </c>
      <c r="G110" s="35">
        <f t="shared" si="65"/>
        <v>64544.450000000004</v>
      </c>
      <c r="H110" s="35">
        <f t="shared" si="65"/>
        <v>64544.450000000004</v>
      </c>
      <c r="I110" s="35">
        <f t="shared" si="52"/>
        <v>2965310.3600000003</v>
      </c>
    </row>
    <row r="111" spans="1:9" s="40" customFormat="1" outlineLevel="1" x14ac:dyDescent="0.25">
      <c r="A111" s="36">
        <v>2461</v>
      </c>
      <c r="B111" s="36">
        <v>4</v>
      </c>
      <c r="C111" s="37" t="s">
        <v>87</v>
      </c>
      <c r="D111" s="38">
        <v>3029854.8100000005</v>
      </c>
      <c r="E111" s="39">
        <v>0</v>
      </c>
      <c r="F111" s="39">
        <f>D111+E111</f>
        <v>3029854.8100000005</v>
      </c>
      <c r="G111" s="39">
        <v>64544.450000000004</v>
      </c>
      <c r="H111" s="39">
        <v>64544.450000000004</v>
      </c>
      <c r="I111" s="39">
        <f t="shared" si="52"/>
        <v>2965310.3600000003</v>
      </c>
    </row>
    <row r="112" spans="1:9" s="34" customFormat="1" outlineLevel="1" x14ac:dyDescent="0.25">
      <c r="A112" s="30">
        <f>+A113-1</f>
        <v>2470</v>
      </c>
      <c r="B112" s="30">
        <v>3</v>
      </c>
      <c r="C112" s="31" t="str">
        <f>+C113</f>
        <v>ARTÍCULOS METÁLICOS PARA LA CONSTRUCCIÓN</v>
      </c>
      <c r="D112" s="35">
        <f t="shared" ref="D112:H112" si="66">+D113</f>
        <v>745615.33000000007</v>
      </c>
      <c r="E112" s="35">
        <f t="shared" si="66"/>
        <v>0</v>
      </c>
      <c r="F112" s="35">
        <f t="shared" si="66"/>
        <v>745615.33000000007</v>
      </c>
      <c r="G112" s="35">
        <f t="shared" si="66"/>
        <v>36946</v>
      </c>
      <c r="H112" s="35">
        <f t="shared" si="66"/>
        <v>0</v>
      </c>
      <c r="I112" s="35">
        <f t="shared" si="52"/>
        <v>708669.33000000007</v>
      </c>
    </row>
    <row r="113" spans="1:9" s="40" customFormat="1" outlineLevel="1" x14ac:dyDescent="0.25">
      <c r="A113" s="36">
        <v>2471</v>
      </c>
      <c r="B113" s="36">
        <v>4</v>
      </c>
      <c r="C113" s="37" t="s">
        <v>88</v>
      </c>
      <c r="D113" s="38">
        <v>745615.33000000007</v>
      </c>
      <c r="E113" s="39">
        <v>0</v>
      </c>
      <c r="F113" s="39">
        <f>D113+E113</f>
        <v>745615.33000000007</v>
      </c>
      <c r="G113" s="39">
        <v>36946</v>
      </c>
      <c r="H113" s="39">
        <v>0</v>
      </c>
      <c r="I113" s="39">
        <f t="shared" si="52"/>
        <v>708669.33000000007</v>
      </c>
    </row>
    <row r="114" spans="1:9" s="34" customFormat="1" outlineLevel="1" x14ac:dyDescent="0.25">
      <c r="A114" s="30">
        <f>+A115-1</f>
        <v>2480</v>
      </c>
      <c r="B114" s="30">
        <v>3</v>
      </c>
      <c r="C114" s="31" t="str">
        <f>+C115</f>
        <v>MATERIALES COMPLEMENTARIOS</v>
      </c>
      <c r="D114" s="35">
        <f t="shared" ref="D114:H114" si="67">+D115</f>
        <v>0</v>
      </c>
      <c r="E114" s="35">
        <f t="shared" si="67"/>
        <v>0</v>
      </c>
      <c r="F114" s="35">
        <f t="shared" si="67"/>
        <v>0</v>
      </c>
      <c r="G114" s="35">
        <f t="shared" si="67"/>
        <v>0</v>
      </c>
      <c r="H114" s="35">
        <f t="shared" si="67"/>
        <v>0</v>
      </c>
      <c r="I114" s="35">
        <f t="shared" si="52"/>
        <v>0</v>
      </c>
    </row>
    <row r="115" spans="1:9" s="40" customFormat="1" outlineLevel="1" x14ac:dyDescent="0.25">
      <c r="A115" s="36">
        <v>2481</v>
      </c>
      <c r="B115" s="36">
        <v>4</v>
      </c>
      <c r="C115" s="37" t="s">
        <v>89</v>
      </c>
      <c r="D115" s="38">
        <v>0</v>
      </c>
      <c r="E115" s="39">
        <v>0</v>
      </c>
      <c r="F115" s="39">
        <f>D115+E115</f>
        <v>0</v>
      </c>
      <c r="G115" s="39">
        <v>0</v>
      </c>
      <c r="H115" s="39">
        <v>0</v>
      </c>
      <c r="I115" s="39">
        <f t="shared" si="52"/>
        <v>0</v>
      </c>
    </row>
    <row r="116" spans="1:9" s="34" customFormat="1" outlineLevel="1" x14ac:dyDescent="0.25">
      <c r="A116" s="30">
        <f>+A117-1</f>
        <v>2490</v>
      </c>
      <c r="B116" s="30">
        <v>3</v>
      </c>
      <c r="C116" s="31" t="str">
        <f>+C117</f>
        <v>OTROS MATERIALES Y ARTÍCULOS DE CONSTRUCCIÓN Y REPARACIÓN</v>
      </c>
      <c r="D116" s="35">
        <f t="shared" ref="D116:H116" si="68">SUM(D117:D120)</f>
        <v>1916900.5</v>
      </c>
      <c r="E116" s="35">
        <f t="shared" si="68"/>
        <v>0</v>
      </c>
      <c r="F116" s="35">
        <f t="shared" si="68"/>
        <v>1916900.5</v>
      </c>
      <c r="G116" s="35">
        <f t="shared" si="68"/>
        <v>2080094.1600000001</v>
      </c>
      <c r="H116" s="35">
        <f t="shared" si="68"/>
        <v>3696.56</v>
      </c>
      <c r="I116" s="35">
        <f t="shared" si="52"/>
        <v>-163193.66000000015</v>
      </c>
    </row>
    <row r="117" spans="1:9" s="40" customFormat="1" outlineLevel="1" x14ac:dyDescent="0.25">
      <c r="A117" s="36">
        <v>2491</v>
      </c>
      <c r="B117" s="36">
        <v>4</v>
      </c>
      <c r="C117" s="37" t="s">
        <v>90</v>
      </c>
      <c r="D117" s="38">
        <v>39187.9</v>
      </c>
      <c r="E117" s="39">
        <v>0</v>
      </c>
      <c r="F117" s="39">
        <f t="shared" ref="F117:F120" si="69">D117+E117</f>
        <v>39187.9</v>
      </c>
      <c r="G117" s="39">
        <v>6991.16</v>
      </c>
      <c r="H117" s="39">
        <v>263.16000000000003</v>
      </c>
      <c r="I117" s="39">
        <f t="shared" si="52"/>
        <v>32196.74</v>
      </c>
    </row>
    <row r="118" spans="1:9" s="40" customFormat="1" outlineLevel="1" x14ac:dyDescent="0.25">
      <c r="A118" s="36">
        <v>2492</v>
      </c>
      <c r="B118" s="36">
        <v>4</v>
      </c>
      <c r="C118" s="37" t="s">
        <v>91</v>
      </c>
      <c r="D118" s="38">
        <v>741358.72</v>
      </c>
      <c r="E118" s="39">
        <v>0</v>
      </c>
      <c r="F118" s="39">
        <f t="shared" si="69"/>
        <v>741358.72</v>
      </c>
      <c r="G118" s="39">
        <v>824254.4</v>
      </c>
      <c r="H118" s="39">
        <v>2754.8</v>
      </c>
      <c r="I118" s="39">
        <f t="shared" si="52"/>
        <v>-82895.680000000051</v>
      </c>
    </row>
    <row r="119" spans="1:9" s="40" customFormat="1" outlineLevel="1" x14ac:dyDescent="0.25">
      <c r="A119" s="36">
        <v>2493</v>
      </c>
      <c r="B119" s="36">
        <v>4</v>
      </c>
      <c r="C119" s="37" t="s">
        <v>92</v>
      </c>
      <c r="D119" s="38">
        <v>1124149.92</v>
      </c>
      <c r="E119" s="39">
        <v>0</v>
      </c>
      <c r="F119" s="39">
        <f t="shared" si="69"/>
        <v>1124149.92</v>
      </c>
      <c r="G119" s="39">
        <v>1248170</v>
      </c>
      <c r="H119" s="39">
        <v>0</v>
      </c>
      <c r="I119" s="39">
        <f t="shared" si="52"/>
        <v>-124020.08000000007</v>
      </c>
    </row>
    <row r="120" spans="1:9" s="40" customFormat="1" outlineLevel="1" x14ac:dyDescent="0.25">
      <c r="A120" s="36">
        <v>2494</v>
      </c>
      <c r="B120" s="36">
        <v>4</v>
      </c>
      <c r="C120" s="37" t="s">
        <v>93</v>
      </c>
      <c r="D120" s="38">
        <v>12203.96</v>
      </c>
      <c r="E120" s="39">
        <v>0</v>
      </c>
      <c r="F120" s="39">
        <f t="shared" si="69"/>
        <v>12203.96</v>
      </c>
      <c r="G120" s="39">
        <v>678.6</v>
      </c>
      <c r="H120" s="39">
        <v>678.6</v>
      </c>
      <c r="I120" s="39">
        <f t="shared" si="52"/>
        <v>11525.359999999999</v>
      </c>
    </row>
    <row r="121" spans="1:9" s="28" customFormat="1" ht="56.25" customHeight="1" outlineLevel="1" x14ac:dyDescent="0.25">
      <c r="A121" s="30">
        <v>2500</v>
      </c>
      <c r="B121" s="30">
        <v>2</v>
      </c>
      <c r="C121" s="33" t="s">
        <v>94</v>
      </c>
      <c r="D121" s="35">
        <f t="shared" ref="D121:H121" si="70">SUM(D122,D124,D126,D128,D130,D132,D134)</f>
        <v>5553961.7000000002</v>
      </c>
      <c r="E121" s="35">
        <f t="shared" si="70"/>
        <v>0</v>
      </c>
      <c r="F121" s="35">
        <f t="shared" si="70"/>
        <v>5553961.7000000002</v>
      </c>
      <c r="G121" s="35">
        <f t="shared" si="70"/>
        <v>1430425.1600000001</v>
      </c>
      <c r="H121" s="35">
        <f t="shared" si="70"/>
        <v>254566.33000000002</v>
      </c>
      <c r="I121" s="35">
        <f t="shared" si="52"/>
        <v>4123536.54</v>
      </c>
    </row>
    <row r="122" spans="1:9" s="34" customFormat="1" outlineLevel="1" x14ac:dyDescent="0.25">
      <c r="A122" s="30">
        <f>+A123-1</f>
        <v>2510</v>
      </c>
      <c r="B122" s="30">
        <v>3</v>
      </c>
      <c r="C122" s="31" t="str">
        <f>+C123</f>
        <v>PRODUCTOS QUÍMICOS BÁSICOS</v>
      </c>
      <c r="D122" s="35">
        <f t="shared" ref="D122:H122" si="71">+D123</f>
        <v>37483.619999999995</v>
      </c>
      <c r="E122" s="35">
        <f t="shared" si="71"/>
        <v>0</v>
      </c>
      <c r="F122" s="35">
        <f t="shared" si="71"/>
        <v>37483.619999999995</v>
      </c>
      <c r="G122" s="35">
        <f t="shared" si="71"/>
        <v>43122.53</v>
      </c>
      <c r="H122" s="35">
        <f t="shared" si="71"/>
        <v>330.13</v>
      </c>
      <c r="I122" s="35">
        <f t="shared" si="52"/>
        <v>-5638.9100000000035</v>
      </c>
    </row>
    <row r="123" spans="1:9" s="40" customFormat="1" outlineLevel="1" x14ac:dyDescent="0.25">
      <c r="A123" s="36">
        <v>2511</v>
      </c>
      <c r="B123" s="36">
        <v>4</v>
      </c>
      <c r="C123" s="37" t="s">
        <v>95</v>
      </c>
      <c r="D123" s="38">
        <v>37483.619999999995</v>
      </c>
      <c r="E123" s="39">
        <v>0</v>
      </c>
      <c r="F123" s="39">
        <f>D123+E123</f>
        <v>37483.619999999995</v>
      </c>
      <c r="G123" s="39">
        <v>43122.53</v>
      </c>
      <c r="H123" s="39">
        <v>330.13</v>
      </c>
      <c r="I123" s="39">
        <f t="shared" si="52"/>
        <v>-5638.9100000000035</v>
      </c>
    </row>
    <row r="124" spans="1:9" s="34" customFormat="1" outlineLevel="1" x14ac:dyDescent="0.25">
      <c r="A124" s="30">
        <f>+A125-1</f>
        <v>2520</v>
      </c>
      <c r="B124" s="30">
        <v>3</v>
      </c>
      <c r="C124" s="31" t="str">
        <f>+C125</f>
        <v>FERTILIZANTES, PESTICIDAS Y OTROS AGROQUÍMICOS</v>
      </c>
      <c r="D124" s="35">
        <f t="shared" ref="D124:H124" si="72">+D125</f>
        <v>276000.12</v>
      </c>
      <c r="E124" s="35">
        <f t="shared" si="72"/>
        <v>0</v>
      </c>
      <c r="F124" s="35">
        <f t="shared" si="72"/>
        <v>276000.12</v>
      </c>
      <c r="G124" s="35">
        <f t="shared" si="72"/>
        <v>267700</v>
      </c>
      <c r="H124" s="35">
        <f t="shared" si="72"/>
        <v>200</v>
      </c>
      <c r="I124" s="35">
        <f t="shared" si="52"/>
        <v>8300.1199999999953</v>
      </c>
    </row>
    <row r="125" spans="1:9" s="40" customFormat="1" outlineLevel="1" x14ac:dyDescent="0.25">
      <c r="A125" s="36">
        <v>2521</v>
      </c>
      <c r="B125" s="36">
        <v>4</v>
      </c>
      <c r="C125" s="37" t="s">
        <v>96</v>
      </c>
      <c r="D125" s="38">
        <v>276000.12</v>
      </c>
      <c r="E125" s="39">
        <v>0</v>
      </c>
      <c r="F125" s="39">
        <f>D125+E125</f>
        <v>276000.12</v>
      </c>
      <c r="G125" s="39">
        <v>267700</v>
      </c>
      <c r="H125" s="39">
        <v>200</v>
      </c>
      <c r="I125" s="39">
        <f t="shared" si="52"/>
        <v>8300.1199999999953</v>
      </c>
    </row>
    <row r="126" spans="1:9" s="34" customFormat="1" outlineLevel="1" x14ac:dyDescent="0.25">
      <c r="A126" s="30">
        <f>+A127-1</f>
        <v>2530</v>
      </c>
      <c r="B126" s="30">
        <v>3</v>
      </c>
      <c r="C126" s="31" t="str">
        <f>+C127</f>
        <v>MEDICINAS Y PRODUCTOS FARMACÉUTICOS</v>
      </c>
      <c r="D126" s="35">
        <f t="shared" ref="D126:H126" si="73">+D127</f>
        <v>950338.32000000007</v>
      </c>
      <c r="E126" s="35">
        <f t="shared" si="73"/>
        <v>0</v>
      </c>
      <c r="F126" s="35">
        <f t="shared" si="73"/>
        <v>950338.32000000007</v>
      </c>
      <c r="G126" s="35">
        <f t="shared" si="73"/>
        <v>280782.99</v>
      </c>
      <c r="H126" s="35">
        <f t="shared" si="73"/>
        <v>250949.44</v>
      </c>
      <c r="I126" s="35">
        <f t="shared" si="52"/>
        <v>669555.33000000007</v>
      </c>
    </row>
    <row r="127" spans="1:9" s="40" customFormat="1" outlineLevel="1" x14ac:dyDescent="0.25">
      <c r="A127" s="36">
        <v>2531</v>
      </c>
      <c r="B127" s="36">
        <v>4</v>
      </c>
      <c r="C127" s="37" t="s">
        <v>97</v>
      </c>
      <c r="D127" s="38">
        <v>950338.32000000007</v>
      </c>
      <c r="E127" s="39">
        <v>0</v>
      </c>
      <c r="F127" s="39">
        <f>D127+E127</f>
        <v>950338.32000000007</v>
      </c>
      <c r="G127" s="39">
        <v>280782.99</v>
      </c>
      <c r="H127" s="39">
        <v>250949.44</v>
      </c>
      <c r="I127" s="39">
        <f t="shared" si="52"/>
        <v>669555.33000000007</v>
      </c>
    </row>
    <row r="128" spans="1:9" s="34" customFormat="1" outlineLevel="1" x14ac:dyDescent="0.25">
      <c r="A128" s="30">
        <f>+A129-1</f>
        <v>2540</v>
      </c>
      <c r="B128" s="30">
        <v>3</v>
      </c>
      <c r="C128" s="31" t="str">
        <f>+C129</f>
        <v>MATERIALES, ACCESORIOS Y SUMINISTROS MÉDICOS</v>
      </c>
      <c r="D128" s="35">
        <f t="shared" ref="D128:H128" si="74">+D129</f>
        <v>2206119.2400000002</v>
      </c>
      <c r="E128" s="35">
        <f t="shared" si="74"/>
        <v>0</v>
      </c>
      <c r="F128" s="35">
        <f t="shared" si="74"/>
        <v>2206119.2400000002</v>
      </c>
      <c r="G128" s="35">
        <f t="shared" si="74"/>
        <v>287275.31</v>
      </c>
      <c r="H128" s="35">
        <f t="shared" si="74"/>
        <v>0</v>
      </c>
      <c r="I128" s="35">
        <f t="shared" si="52"/>
        <v>1918843.9300000002</v>
      </c>
    </row>
    <row r="129" spans="1:12" s="40" customFormat="1" outlineLevel="1" x14ac:dyDescent="0.25">
      <c r="A129" s="36">
        <v>2541</v>
      </c>
      <c r="B129" s="36">
        <v>4</v>
      </c>
      <c r="C129" s="37" t="s">
        <v>98</v>
      </c>
      <c r="D129" s="38">
        <v>2206119.2400000002</v>
      </c>
      <c r="E129" s="39">
        <v>0</v>
      </c>
      <c r="F129" s="39">
        <f>D129+E129</f>
        <v>2206119.2400000002</v>
      </c>
      <c r="G129" s="39">
        <v>287275.31</v>
      </c>
      <c r="H129" s="39">
        <v>0</v>
      </c>
      <c r="I129" s="39">
        <f t="shared" si="52"/>
        <v>1918843.9300000002</v>
      </c>
    </row>
    <row r="130" spans="1:12" s="34" customFormat="1" outlineLevel="1" x14ac:dyDescent="0.25">
      <c r="A130" s="30">
        <f>+A131-1</f>
        <v>2550</v>
      </c>
      <c r="B130" s="30">
        <v>3</v>
      </c>
      <c r="C130" s="31" t="str">
        <f>+C131</f>
        <v>MATERIALES, ACCESORIOS Y SUMINISTROS DE LABORATORIO</v>
      </c>
      <c r="D130" s="35">
        <f t="shared" ref="D130:H130" si="75">+D131</f>
        <v>542153.64</v>
      </c>
      <c r="E130" s="35">
        <f t="shared" si="75"/>
        <v>0</v>
      </c>
      <c r="F130" s="35">
        <f t="shared" si="75"/>
        <v>542153.64</v>
      </c>
      <c r="G130" s="35">
        <f t="shared" si="75"/>
        <v>497498.77</v>
      </c>
      <c r="H130" s="35">
        <f t="shared" si="75"/>
        <v>0</v>
      </c>
      <c r="I130" s="35">
        <f t="shared" si="52"/>
        <v>44654.869999999995</v>
      </c>
    </row>
    <row r="131" spans="1:12" s="40" customFormat="1" outlineLevel="1" x14ac:dyDescent="0.25">
      <c r="A131" s="36">
        <v>2551</v>
      </c>
      <c r="B131" s="36">
        <v>4</v>
      </c>
      <c r="C131" s="37" t="s">
        <v>99</v>
      </c>
      <c r="D131" s="38">
        <v>542153.64</v>
      </c>
      <c r="E131" s="39">
        <v>0</v>
      </c>
      <c r="F131" s="39">
        <f>D131+E131</f>
        <v>542153.64</v>
      </c>
      <c r="G131" s="39">
        <v>497498.77</v>
      </c>
      <c r="H131" s="39">
        <v>0</v>
      </c>
      <c r="I131" s="39">
        <f t="shared" si="52"/>
        <v>44654.869999999995</v>
      </c>
    </row>
    <row r="132" spans="1:12" s="34" customFormat="1" outlineLevel="1" x14ac:dyDescent="0.25">
      <c r="A132" s="30">
        <f>+A133-1</f>
        <v>2560</v>
      </c>
      <c r="B132" s="30">
        <v>3</v>
      </c>
      <c r="C132" s="31" t="str">
        <f>+C133</f>
        <v>FIBRAS SINTÉTICAS, HULES, PLÁSTICOS Y DERIVADOS</v>
      </c>
      <c r="D132" s="35">
        <f t="shared" ref="D132:H132" si="76">+D133</f>
        <v>1291576.97</v>
      </c>
      <c r="E132" s="35">
        <f t="shared" si="76"/>
        <v>0</v>
      </c>
      <c r="F132" s="35">
        <f t="shared" si="76"/>
        <v>1291576.97</v>
      </c>
      <c r="G132" s="35">
        <f t="shared" si="76"/>
        <v>50958.8</v>
      </c>
      <c r="H132" s="35">
        <f t="shared" si="76"/>
        <v>0</v>
      </c>
      <c r="I132" s="35">
        <f t="shared" si="52"/>
        <v>1240618.17</v>
      </c>
    </row>
    <row r="133" spans="1:12" s="40" customFormat="1" outlineLevel="1" x14ac:dyDescent="0.25">
      <c r="A133" s="36">
        <v>2561</v>
      </c>
      <c r="B133" s="36">
        <v>4</v>
      </c>
      <c r="C133" s="37" t="s">
        <v>100</v>
      </c>
      <c r="D133" s="38">
        <v>1291576.97</v>
      </c>
      <c r="E133" s="39">
        <v>0</v>
      </c>
      <c r="F133" s="39">
        <f>D133+E133</f>
        <v>1291576.97</v>
      </c>
      <c r="G133" s="39">
        <v>50958.8</v>
      </c>
      <c r="H133" s="39">
        <v>0</v>
      </c>
      <c r="I133" s="39">
        <f t="shared" si="52"/>
        <v>1240618.17</v>
      </c>
    </row>
    <row r="134" spans="1:12" s="34" customFormat="1" outlineLevel="1" x14ac:dyDescent="0.25">
      <c r="A134" s="30">
        <f>+A135-1</f>
        <v>2590</v>
      </c>
      <c r="B134" s="30">
        <v>3</v>
      </c>
      <c r="C134" s="31" t="str">
        <f>+C135</f>
        <v>OTROS PRODUCTOS QUÍMICOS</v>
      </c>
      <c r="D134" s="35">
        <f t="shared" ref="D134:H134" si="77">+D135</f>
        <v>250289.79</v>
      </c>
      <c r="E134" s="35">
        <f t="shared" si="77"/>
        <v>0</v>
      </c>
      <c r="F134" s="35">
        <f t="shared" si="77"/>
        <v>250289.79</v>
      </c>
      <c r="G134" s="35">
        <f t="shared" si="77"/>
        <v>3086.76</v>
      </c>
      <c r="H134" s="35">
        <f t="shared" si="77"/>
        <v>3086.76</v>
      </c>
      <c r="I134" s="35">
        <f t="shared" si="52"/>
        <v>247203.03</v>
      </c>
    </row>
    <row r="135" spans="1:12" s="40" customFormat="1" ht="14.25" customHeight="1" outlineLevel="1" x14ac:dyDescent="0.25">
      <c r="A135" s="36">
        <v>2591</v>
      </c>
      <c r="B135" s="36">
        <v>4</v>
      </c>
      <c r="C135" s="37" t="s">
        <v>101</v>
      </c>
      <c r="D135" s="38">
        <v>250289.79</v>
      </c>
      <c r="E135" s="39">
        <v>0</v>
      </c>
      <c r="F135" s="39">
        <f>D135+E135</f>
        <v>250289.79</v>
      </c>
      <c r="G135" s="39">
        <v>3086.76</v>
      </c>
      <c r="H135" s="39">
        <v>3086.76</v>
      </c>
      <c r="I135" s="39">
        <f t="shared" si="52"/>
        <v>247203.03</v>
      </c>
    </row>
    <row r="136" spans="1:12" s="28" customFormat="1" ht="45" customHeight="1" outlineLevel="1" x14ac:dyDescent="0.25">
      <c r="A136" s="30">
        <v>2600</v>
      </c>
      <c r="B136" s="30">
        <v>2</v>
      </c>
      <c r="C136" s="33" t="s">
        <v>102</v>
      </c>
      <c r="D136" s="35">
        <f t="shared" ref="D136:H137" si="78">+D137</f>
        <v>46151473.509999998</v>
      </c>
      <c r="E136" s="35">
        <f t="shared" si="78"/>
        <v>0</v>
      </c>
      <c r="F136" s="35">
        <f t="shared" si="78"/>
        <v>46151473.509999998</v>
      </c>
      <c r="G136" s="35">
        <f t="shared" si="78"/>
        <v>27169826.129999999</v>
      </c>
      <c r="H136" s="35">
        <f t="shared" si="78"/>
        <v>26690519.98</v>
      </c>
      <c r="I136" s="35">
        <f t="shared" si="52"/>
        <v>18981647.379999999</v>
      </c>
    </row>
    <row r="137" spans="1:12" s="34" customFormat="1" outlineLevel="1" x14ac:dyDescent="0.25">
      <c r="A137" s="30">
        <f>+A138-1</f>
        <v>2610</v>
      </c>
      <c r="B137" s="30">
        <v>3</v>
      </c>
      <c r="C137" s="31" t="str">
        <f>+C138</f>
        <v>COMBUSTIBLES, LUBRICANTES Y ADITIVOS</v>
      </c>
      <c r="D137" s="35">
        <f t="shared" si="78"/>
        <v>46151473.509999998</v>
      </c>
      <c r="E137" s="35">
        <f t="shared" si="78"/>
        <v>0</v>
      </c>
      <c r="F137" s="35">
        <f t="shared" si="78"/>
        <v>46151473.509999998</v>
      </c>
      <c r="G137" s="35">
        <f t="shared" si="78"/>
        <v>27169826.129999999</v>
      </c>
      <c r="H137" s="35">
        <f t="shared" si="78"/>
        <v>26690519.98</v>
      </c>
      <c r="I137" s="35">
        <f t="shared" si="52"/>
        <v>18981647.379999999</v>
      </c>
    </row>
    <row r="138" spans="1:12" s="40" customFormat="1" outlineLevel="1" x14ac:dyDescent="0.25">
      <c r="A138" s="36">
        <v>2611</v>
      </c>
      <c r="B138" s="36">
        <v>4</v>
      </c>
      <c r="C138" s="37" t="s">
        <v>103</v>
      </c>
      <c r="D138" s="38">
        <v>46151473.509999998</v>
      </c>
      <c r="E138" s="39">
        <v>0</v>
      </c>
      <c r="F138" s="39">
        <f>D138+E138</f>
        <v>46151473.509999998</v>
      </c>
      <c r="G138" s="39">
        <v>27169826.129999999</v>
      </c>
      <c r="H138" s="39">
        <v>26690519.98</v>
      </c>
      <c r="I138" s="39">
        <f t="shared" si="52"/>
        <v>18981647.379999999</v>
      </c>
    </row>
    <row r="139" spans="1:12" s="28" customFormat="1" ht="41.25" customHeight="1" outlineLevel="1" x14ac:dyDescent="0.25">
      <c r="A139" s="30">
        <v>2700</v>
      </c>
      <c r="B139" s="30">
        <v>2</v>
      </c>
      <c r="C139" s="33" t="s">
        <v>104</v>
      </c>
      <c r="D139" s="35">
        <f t="shared" ref="D139:H139" si="79">SUM(D140,D142,D144,D146,D148)</f>
        <v>2104426.31</v>
      </c>
      <c r="E139" s="35">
        <f t="shared" si="79"/>
        <v>0</v>
      </c>
      <c r="F139" s="35">
        <f t="shared" si="79"/>
        <v>2104426.31</v>
      </c>
      <c r="G139" s="35">
        <f t="shared" si="79"/>
        <v>518319</v>
      </c>
      <c r="H139" s="35">
        <f t="shared" si="79"/>
        <v>17431</v>
      </c>
      <c r="I139" s="35">
        <f t="shared" si="52"/>
        <v>1586107.31</v>
      </c>
    </row>
    <row r="140" spans="1:12" s="34" customFormat="1" outlineLevel="1" x14ac:dyDescent="0.25">
      <c r="A140" s="30">
        <f>+A141-1</f>
        <v>2710</v>
      </c>
      <c r="B140" s="30">
        <v>3</v>
      </c>
      <c r="C140" s="31" t="str">
        <f>+C141</f>
        <v>VESTUARIO Y UNIFORMES</v>
      </c>
      <c r="D140" s="35">
        <f t="shared" ref="D140:H140" si="80">+D141</f>
        <v>1092548.7200000002</v>
      </c>
      <c r="E140" s="35">
        <f t="shared" si="80"/>
        <v>0</v>
      </c>
      <c r="F140" s="35">
        <f t="shared" si="80"/>
        <v>1092548.7200000002</v>
      </c>
      <c r="G140" s="35">
        <f t="shared" si="80"/>
        <v>166692</v>
      </c>
      <c r="H140" s="35">
        <f t="shared" si="80"/>
        <v>17400</v>
      </c>
      <c r="I140" s="35">
        <f t="shared" si="52"/>
        <v>925856.7200000002</v>
      </c>
      <c r="K140" s="43">
        <v>1954426.31</v>
      </c>
      <c r="L140" s="43">
        <f>+D139-K140</f>
        <v>150000</v>
      </c>
    </row>
    <row r="141" spans="1:12" s="40" customFormat="1" outlineLevel="1" x14ac:dyDescent="0.25">
      <c r="A141" s="36">
        <v>2711</v>
      </c>
      <c r="B141" s="36">
        <v>4</v>
      </c>
      <c r="C141" s="37" t="s">
        <v>105</v>
      </c>
      <c r="D141" s="38">
        <v>1092548.7200000002</v>
      </c>
      <c r="E141" s="39">
        <v>0</v>
      </c>
      <c r="F141" s="39">
        <f>D141+E141</f>
        <v>1092548.7200000002</v>
      </c>
      <c r="G141" s="39">
        <v>166692</v>
      </c>
      <c r="H141" s="39">
        <v>17400</v>
      </c>
      <c r="I141" s="39">
        <f t="shared" si="52"/>
        <v>925856.7200000002</v>
      </c>
    </row>
    <row r="142" spans="1:12" s="34" customFormat="1" outlineLevel="1" x14ac:dyDescent="0.25">
      <c r="A142" s="30">
        <f>+A143-1</f>
        <v>2720</v>
      </c>
      <c r="B142" s="30">
        <v>3</v>
      </c>
      <c r="C142" s="31" t="str">
        <f>+C143</f>
        <v>PRENDAS DE SEGURIDAD Y PROTECCIÓN PERSONAL</v>
      </c>
      <c r="D142" s="35">
        <f t="shared" ref="D142:H142" si="81">+D143</f>
        <v>936407.92</v>
      </c>
      <c r="E142" s="35">
        <f t="shared" si="81"/>
        <v>0</v>
      </c>
      <c r="F142" s="35">
        <f t="shared" si="81"/>
        <v>936407.92</v>
      </c>
      <c r="G142" s="35">
        <f t="shared" si="81"/>
        <v>279243</v>
      </c>
      <c r="H142" s="35">
        <f t="shared" si="81"/>
        <v>31</v>
      </c>
      <c r="I142" s="35">
        <f t="shared" si="52"/>
        <v>657164.92000000004</v>
      </c>
    </row>
    <row r="143" spans="1:12" s="40" customFormat="1" outlineLevel="1" x14ac:dyDescent="0.25">
      <c r="A143" s="36">
        <v>2721</v>
      </c>
      <c r="B143" s="36">
        <v>4</v>
      </c>
      <c r="C143" s="37" t="s">
        <v>106</v>
      </c>
      <c r="D143" s="38">
        <v>936407.92</v>
      </c>
      <c r="E143" s="39">
        <v>0</v>
      </c>
      <c r="F143" s="39">
        <f>D143+E143</f>
        <v>936407.92</v>
      </c>
      <c r="G143" s="39">
        <v>279243</v>
      </c>
      <c r="H143" s="39">
        <v>31</v>
      </c>
      <c r="I143" s="39">
        <f t="shared" si="52"/>
        <v>657164.92000000004</v>
      </c>
    </row>
    <row r="144" spans="1:12" s="34" customFormat="1" outlineLevel="1" x14ac:dyDescent="0.25">
      <c r="A144" s="30">
        <f>+A145-1</f>
        <v>2730</v>
      </c>
      <c r="B144" s="30">
        <v>3</v>
      </c>
      <c r="C144" s="31" t="str">
        <f>+C145</f>
        <v>ARTÍCULOS DEPORTIVOS</v>
      </c>
      <c r="D144" s="35">
        <f t="shared" ref="D144:H144" si="82">+D145</f>
        <v>0</v>
      </c>
      <c r="E144" s="35">
        <f t="shared" si="82"/>
        <v>0</v>
      </c>
      <c r="F144" s="35">
        <f t="shared" si="82"/>
        <v>0</v>
      </c>
      <c r="G144" s="35">
        <f t="shared" si="82"/>
        <v>0</v>
      </c>
      <c r="H144" s="35">
        <f t="shared" si="82"/>
        <v>0</v>
      </c>
      <c r="I144" s="35">
        <f t="shared" si="52"/>
        <v>0</v>
      </c>
    </row>
    <row r="145" spans="1:9" s="40" customFormat="1" outlineLevel="1" x14ac:dyDescent="0.25">
      <c r="A145" s="36">
        <v>2731</v>
      </c>
      <c r="B145" s="36">
        <v>4</v>
      </c>
      <c r="C145" s="37" t="s">
        <v>107</v>
      </c>
      <c r="D145" s="38">
        <v>0</v>
      </c>
      <c r="E145" s="39">
        <v>0</v>
      </c>
      <c r="F145" s="39">
        <f>D145+E145</f>
        <v>0</v>
      </c>
      <c r="G145" s="39">
        <v>0</v>
      </c>
      <c r="H145" s="39">
        <v>0</v>
      </c>
      <c r="I145" s="39">
        <f t="shared" si="52"/>
        <v>0</v>
      </c>
    </row>
    <row r="146" spans="1:9" s="34" customFormat="1" outlineLevel="1" x14ac:dyDescent="0.25">
      <c r="A146" s="30">
        <f>+A147-1</f>
        <v>2740</v>
      </c>
      <c r="B146" s="30">
        <v>3</v>
      </c>
      <c r="C146" s="31" t="str">
        <f>+C147</f>
        <v>PRODUCTOS TEXTILES</v>
      </c>
      <c r="D146" s="35">
        <f t="shared" ref="D146:H146" si="83">+D147</f>
        <v>74839.67</v>
      </c>
      <c r="E146" s="35">
        <f t="shared" si="83"/>
        <v>0</v>
      </c>
      <c r="F146" s="35">
        <f t="shared" si="83"/>
        <v>74839.67</v>
      </c>
      <c r="G146" s="35">
        <f t="shared" si="83"/>
        <v>72384</v>
      </c>
      <c r="H146" s="35">
        <f t="shared" si="83"/>
        <v>0</v>
      </c>
      <c r="I146" s="35">
        <f t="shared" si="52"/>
        <v>2455.6699999999983</v>
      </c>
    </row>
    <row r="147" spans="1:9" s="40" customFormat="1" outlineLevel="1" x14ac:dyDescent="0.25">
      <c r="A147" s="36">
        <v>2741</v>
      </c>
      <c r="B147" s="36">
        <v>4</v>
      </c>
      <c r="C147" s="37" t="s">
        <v>108</v>
      </c>
      <c r="D147" s="38">
        <v>74839.67</v>
      </c>
      <c r="E147" s="39">
        <v>0</v>
      </c>
      <c r="F147" s="39">
        <f>D147+E147</f>
        <v>74839.67</v>
      </c>
      <c r="G147" s="39">
        <v>72384</v>
      </c>
      <c r="H147" s="39">
        <v>0</v>
      </c>
      <c r="I147" s="39">
        <f t="shared" si="52"/>
        <v>2455.6699999999983</v>
      </c>
    </row>
    <row r="148" spans="1:9" s="34" customFormat="1" outlineLevel="1" x14ac:dyDescent="0.25">
      <c r="A148" s="30">
        <f>+A149-1</f>
        <v>2750</v>
      </c>
      <c r="B148" s="30">
        <v>3</v>
      </c>
      <c r="C148" s="31" t="str">
        <f>+C149</f>
        <v>BLANCOS Y OTROS PRODUCTOS TEXTILES, EXCEPTO PRENDAS DE VESTIR</v>
      </c>
      <c r="D148" s="35">
        <f t="shared" ref="D148:H148" si="84">+D149</f>
        <v>630</v>
      </c>
      <c r="E148" s="35">
        <f t="shared" si="84"/>
        <v>0</v>
      </c>
      <c r="F148" s="35">
        <f t="shared" si="84"/>
        <v>630</v>
      </c>
      <c r="G148" s="35">
        <f t="shared" si="84"/>
        <v>0</v>
      </c>
      <c r="H148" s="35">
        <f t="shared" si="84"/>
        <v>0</v>
      </c>
      <c r="I148" s="35">
        <f t="shared" si="52"/>
        <v>630</v>
      </c>
    </row>
    <row r="149" spans="1:9" s="40" customFormat="1" outlineLevel="1" x14ac:dyDescent="0.25">
      <c r="A149" s="36">
        <v>2751</v>
      </c>
      <c r="B149" s="36">
        <v>4</v>
      </c>
      <c r="C149" s="37" t="s">
        <v>109</v>
      </c>
      <c r="D149" s="38">
        <v>630</v>
      </c>
      <c r="E149" s="39">
        <v>0</v>
      </c>
      <c r="F149" s="39">
        <f>D149+E149</f>
        <v>630</v>
      </c>
      <c r="G149" s="39">
        <v>0</v>
      </c>
      <c r="H149" s="39">
        <v>0</v>
      </c>
      <c r="I149" s="39">
        <f t="shared" si="52"/>
        <v>630</v>
      </c>
    </row>
    <row r="150" spans="1:9" s="28" customFormat="1" ht="45" customHeight="1" outlineLevel="1" x14ac:dyDescent="0.25">
      <c r="A150" s="30">
        <v>2800</v>
      </c>
      <c r="B150" s="30">
        <v>2</v>
      </c>
      <c r="C150" s="33" t="s">
        <v>110</v>
      </c>
      <c r="D150" s="35">
        <f t="shared" ref="D150:H150" si="85">SUM(D151,D153,D155)</f>
        <v>0</v>
      </c>
      <c r="E150" s="35">
        <f t="shared" si="85"/>
        <v>0</v>
      </c>
      <c r="F150" s="35">
        <f t="shared" si="85"/>
        <v>0</v>
      </c>
      <c r="G150" s="35">
        <f t="shared" si="85"/>
        <v>0</v>
      </c>
      <c r="H150" s="35">
        <f t="shared" si="85"/>
        <v>0</v>
      </c>
      <c r="I150" s="35">
        <f t="shared" ref="I150:I215" si="86">+F150-G150</f>
        <v>0</v>
      </c>
    </row>
    <row r="151" spans="1:9" s="34" customFormat="1" outlineLevel="1" x14ac:dyDescent="0.25">
      <c r="A151" s="30">
        <f>+A152-1</f>
        <v>2810</v>
      </c>
      <c r="B151" s="30">
        <v>3</v>
      </c>
      <c r="C151" s="31" t="str">
        <f>+C152</f>
        <v>SUSTANCIAS Y MATERIALES EXPLOSIVOS</v>
      </c>
      <c r="D151" s="35">
        <f t="shared" ref="D151:H151" si="87">+D152</f>
        <v>0</v>
      </c>
      <c r="E151" s="35">
        <f t="shared" si="87"/>
        <v>0</v>
      </c>
      <c r="F151" s="35">
        <f t="shared" si="87"/>
        <v>0</v>
      </c>
      <c r="G151" s="35">
        <f t="shared" si="87"/>
        <v>0</v>
      </c>
      <c r="H151" s="35">
        <f t="shared" si="87"/>
        <v>0</v>
      </c>
      <c r="I151" s="35">
        <f t="shared" si="86"/>
        <v>0</v>
      </c>
    </row>
    <row r="152" spans="1:9" s="40" customFormat="1" outlineLevel="1" x14ac:dyDescent="0.25">
      <c r="A152" s="36">
        <v>2811</v>
      </c>
      <c r="B152" s="36">
        <v>4</v>
      </c>
      <c r="C152" s="37" t="s">
        <v>111</v>
      </c>
      <c r="D152" s="38">
        <v>0</v>
      </c>
      <c r="E152" s="39">
        <v>0</v>
      </c>
      <c r="F152" s="39">
        <f>D152+E152</f>
        <v>0</v>
      </c>
      <c r="G152" s="39">
        <v>0</v>
      </c>
      <c r="H152" s="39">
        <v>0</v>
      </c>
      <c r="I152" s="39">
        <f t="shared" si="86"/>
        <v>0</v>
      </c>
    </row>
    <row r="153" spans="1:9" s="34" customFormat="1" outlineLevel="1" x14ac:dyDescent="0.25">
      <c r="A153" s="30">
        <f>+A154-1</f>
        <v>2820</v>
      </c>
      <c r="B153" s="30">
        <v>3</v>
      </c>
      <c r="C153" s="31" t="str">
        <f>+C154</f>
        <v>MATERIALES DE SEGURIDAD PÚBLICA</v>
      </c>
      <c r="D153" s="35">
        <f t="shared" ref="D153:H153" si="88">+D154</f>
        <v>0</v>
      </c>
      <c r="E153" s="35">
        <f t="shared" si="88"/>
        <v>0</v>
      </c>
      <c r="F153" s="35">
        <f t="shared" si="88"/>
        <v>0</v>
      </c>
      <c r="G153" s="35">
        <f t="shared" si="88"/>
        <v>0</v>
      </c>
      <c r="H153" s="35">
        <f t="shared" si="88"/>
        <v>0</v>
      </c>
      <c r="I153" s="35">
        <f t="shared" si="86"/>
        <v>0</v>
      </c>
    </row>
    <row r="154" spans="1:9" s="40" customFormat="1" ht="15" customHeight="1" outlineLevel="1" x14ac:dyDescent="0.25">
      <c r="A154" s="36">
        <v>2821</v>
      </c>
      <c r="B154" s="36">
        <v>4</v>
      </c>
      <c r="C154" s="37" t="s">
        <v>112</v>
      </c>
      <c r="D154" s="38">
        <v>0</v>
      </c>
      <c r="E154" s="39">
        <v>0</v>
      </c>
      <c r="F154" s="39">
        <f>D154+E154</f>
        <v>0</v>
      </c>
      <c r="G154" s="39">
        <v>0</v>
      </c>
      <c r="H154" s="39">
        <v>0</v>
      </c>
      <c r="I154" s="39">
        <f t="shared" si="86"/>
        <v>0</v>
      </c>
    </row>
    <row r="155" spans="1:9" s="34" customFormat="1" outlineLevel="1" x14ac:dyDescent="0.25">
      <c r="A155" s="30">
        <f>+A156-1</f>
        <v>2830</v>
      </c>
      <c r="B155" s="30">
        <v>3</v>
      </c>
      <c r="C155" s="31" t="str">
        <f>+C156</f>
        <v>PRENDAS DE PROTECCIÓN PARA SEGURIDAD PÚBLICA Y NACIONAL</v>
      </c>
      <c r="D155" s="35">
        <f t="shared" ref="D155:H155" si="89">+D156</f>
        <v>0</v>
      </c>
      <c r="E155" s="35">
        <f t="shared" si="89"/>
        <v>0</v>
      </c>
      <c r="F155" s="35">
        <f t="shared" si="89"/>
        <v>0</v>
      </c>
      <c r="G155" s="35">
        <f t="shared" si="89"/>
        <v>0</v>
      </c>
      <c r="H155" s="35">
        <f t="shared" si="89"/>
        <v>0</v>
      </c>
      <c r="I155" s="35">
        <f t="shared" si="86"/>
        <v>0</v>
      </c>
    </row>
    <row r="156" spans="1:9" s="40" customFormat="1" ht="15" customHeight="1" outlineLevel="1" x14ac:dyDescent="0.25">
      <c r="A156" s="36">
        <v>2831</v>
      </c>
      <c r="B156" s="36">
        <v>4</v>
      </c>
      <c r="C156" s="37" t="s">
        <v>113</v>
      </c>
      <c r="D156" s="38">
        <v>0</v>
      </c>
      <c r="E156" s="39">
        <v>0</v>
      </c>
      <c r="F156" s="39">
        <f>D156+E156</f>
        <v>0</v>
      </c>
      <c r="G156" s="39">
        <v>0</v>
      </c>
      <c r="H156" s="39">
        <v>0</v>
      </c>
      <c r="I156" s="39">
        <f t="shared" si="86"/>
        <v>0</v>
      </c>
    </row>
    <row r="157" spans="1:9" s="28" customFormat="1" ht="46.5" customHeight="1" outlineLevel="1" x14ac:dyDescent="0.25">
      <c r="A157" s="30">
        <v>2900</v>
      </c>
      <c r="B157" s="30">
        <v>2</v>
      </c>
      <c r="C157" s="33" t="s">
        <v>114</v>
      </c>
      <c r="D157" s="35">
        <f t="shared" ref="D157:H157" si="90">SUM(D158,D160,D162,D164,D166,D168,D170,D172,D174)</f>
        <v>6907676.6799999997</v>
      </c>
      <c r="E157" s="35">
        <f t="shared" si="90"/>
        <v>0</v>
      </c>
      <c r="F157" s="35">
        <f t="shared" si="90"/>
        <v>6907676.6799999997</v>
      </c>
      <c r="G157" s="35">
        <f t="shared" si="90"/>
        <v>829147.25</v>
      </c>
      <c r="H157" s="35">
        <f t="shared" si="90"/>
        <v>168723.83000000002</v>
      </c>
      <c r="I157" s="35">
        <f t="shared" si="86"/>
        <v>6078529.4299999997</v>
      </c>
    </row>
    <row r="158" spans="1:9" s="34" customFormat="1" outlineLevel="1" x14ac:dyDescent="0.25">
      <c r="A158" s="30">
        <f>+A159-1</f>
        <v>2910</v>
      </c>
      <c r="B158" s="30">
        <v>3</v>
      </c>
      <c r="C158" s="31" t="str">
        <f>+C159</f>
        <v>HERRAMIENTAS MENORES</v>
      </c>
      <c r="D158" s="35">
        <f t="shared" ref="D158:H158" si="91">+D159</f>
        <v>2012569.6400000001</v>
      </c>
      <c r="E158" s="35">
        <f t="shared" si="91"/>
        <v>0</v>
      </c>
      <c r="F158" s="35">
        <f t="shared" si="91"/>
        <v>2012569.6400000001</v>
      </c>
      <c r="G158" s="35">
        <f t="shared" si="91"/>
        <v>371048.81</v>
      </c>
      <c r="H158" s="35">
        <f t="shared" si="91"/>
        <v>0</v>
      </c>
      <c r="I158" s="35">
        <f t="shared" si="86"/>
        <v>1641520.83</v>
      </c>
    </row>
    <row r="159" spans="1:9" s="40" customFormat="1" outlineLevel="1" x14ac:dyDescent="0.25">
      <c r="A159" s="36">
        <v>2911</v>
      </c>
      <c r="B159" s="36">
        <v>4</v>
      </c>
      <c r="C159" s="37" t="s">
        <v>115</v>
      </c>
      <c r="D159" s="38">
        <v>2012569.6400000001</v>
      </c>
      <c r="E159" s="39">
        <v>0</v>
      </c>
      <c r="F159" s="39">
        <f>D159+E159</f>
        <v>2012569.6400000001</v>
      </c>
      <c r="G159" s="39">
        <v>371048.81</v>
      </c>
      <c r="H159" s="39">
        <v>0</v>
      </c>
      <c r="I159" s="39">
        <f t="shared" si="86"/>
        <v>1641520.83</v>
      </c>
    </row>
    <row r="160" spans="1:9" s="34" customFormat="1" outlineLevel="1" x14ac:dyDescent="0.25">
      <c r="A160" s="30">
        <f>+A161-1</f>
        <v>2920</v>
      </c>
      <c r="B160" s="30">
        <v>3</v>
      </c>
      <c r="C160" s="31" t="str">
        <f>+C161</f>
        <v>REFACCIONES Y ACCESORIOS MENORES DE EDIFICIOS</v>
      </c>
      <c r="D160" s="35">
        <f t="shared" ref="D160:H160" si="92">+D161</f>
        <v>35656.160000000003</v>
      </c>
      <c r="E160" s="35">
        <f t="shared" si="92"/>
        <v>0</v>
      </c>
      <c r="F160" s="35">
        <f t="shared" si="92"/>
        <v>35656.160000000003</v>
      </c>
      <c r="G160" s="35">
        <f t="shared" si="92"/>
        <v>567.33000000000004</v>
      </c>
      <c r="H160" s="35">
        <f t="shared" si="92"/>
        <v>155.34</v>
      </c>
      <c r="I160" s="35">
        <f t="shared" si="86"/>
        <v>35088.83</v>
      </c>
    </row>
    <row r="161" spans="1:9" s="40" customFormat="1" outlineLevel="1" x14ac:dyDescent="0.25">
      <c r="A161" s="36">
        <v>2921</v>
      </c>
      <c r="B161" s="36">
        <v>4</v>
      </c>
      <c r="C161" s="37" t="s">
        <v>116</v>
      </c>
      <c r="D161" s="38">
        <v>35656.160000000003</v>
      </c>
      <c r="E161" s="39">
        <v>0</v>
      </c>
      <c r="F161" s="39">
        <f>D161+E161</f>
        <v>35656.160000000003</v>
      </c>
      <c r="G161" s="39">
        <v>567.33000000000004</v>
      </c>
      <c r="H161" s="39">
        <v>155.34</v>
      </c>
      <c r="I161" s="39">
        <f t="shared" si="86"/>
        <v>35088.83</v>
      </c>
    </row>
    <row r="162" spans="1:9" s="34" customFormat="1" ht="30" outlineLevel="1" x14ac:dyDescent="0.25">
      <c r="A162" s="30">
        <f>+A163-1</f>
        <v>2930</v>
      </c>
      <c r="B162" s="30">
        <v>3</v>
      </c>
      <c r="C162" s="31" t="str">
        <f>+C163</f>
        <v>REFACCIONES Y ACCESORIOS MENORES DE MOBILIARIO Y EQUIPO DE ADMINISTRACIÓN, EDUCACIONAL Y RECREATIVO</v>
      </c>
      <c r="D162" s="35">
        <f t="shared" ref="D162:H162" si="93">+D163</f>
        <v>43218.54</v>
      </c>
      <c r="E162" s="35">
        <f t="shared" si="93"/>
        <v>0</v>
      </c>
      <c r="F162" s="35">
        <f t="shared" si="93"/>
        <v>43218.54</v>
      </c>
      <c r="G162" s="35">
        <f t="shared" si="93"/>
        <v>10895</v>
      </c>
      <c r="H162" s="35">
        <f t="shared" si="93"/>
        <v>0</v>
      </c>
      <c r="I162" s="35">
        <f t="shared" si="86"/>
        <v>32323.54</v>
      </c>
    </row>
    <row r="163" spans="1:9" s="40" customFormat="1" ht="30" outlineLevel="1" x14ac:dyDescent="0.25">
      <c r="A163" s="36">
        <v>2931</v>
      </c>
      <c r="B163" s="36">
        <v>4</v>
      </c>
      <c r="C163" s="37" t="s">
        <v>117</v>
      </c>
      <c r="D163" s="38">
        <v>43218.54</v>
      </c>
      <c r="E163" s="39">
        <v>0</v>
      </c>
      <c r="F163" s="39">
        <f>D163+E163</f>
        <v>43218.54</v>
      </c>
      <c r="G163" s="39">
        <v>10895</v>
      </c>
      <c r="H163" s="39">
        <v>0</v>
      </c>
      <c r="I163" s="39">
        <f t="shared" si="86"/>
        <v>32323.54</v>
      </c>
    </row>
    <row r="164" spans="1:9" s="34" customFormat="1" ht="30" outlineLevel="1" x14ac:dyDescent="0.25">
      <c r="A164" s="30">
        <f>+A165-1</f>
        <v>2940</v>
      </c>
      <c r="B164" s="30">
        <v>3</v>
      </c>
      <c r="C164" s="31" t="str">
        <f>+C165</f>
        <v>REFACCIONES Y ACCESORIOS MENORES DE EQUIPO DE CÓMPUTO Y TECNOLOGÍAS DE LA INFORMACIÓN</v>
      </c>
      <c r="D164" s="35">
        <f t="shared" ref="D164:H164" si="94">+D165</f>
        <v>92220.82</v>
      </c>
      <c r="E164" s="35">
        <f t="shared" si="94"/>
        <v>0</v>
      </c>
      <c r="F164" s="35">
        <f t="shared" si="94"/>
        <v>92220.82</v>
      </c>
      <c r="G164" s="35">
        <f t="shared" si="94"/>
        <v>27660.61</v>
      </c>
      <c r="H164" s="35">
        <f t="shared" si="94"/>
        <v>27660.61</v>
      </c>
      <c r="I164" s="35">
        <f t="shared" si="86"/>
        <v>64560.210000000006</v>
      </c>
    </row>
    <row r="165" spans="1:9" s="40" customFormat="1" ht="30" outlineLevel="1" x14ac:dyDescent="0.25">
      <c r="A165" s="36">
        <v>2941</v>
      </c>
      <c r="B165" s="36">
        <v>4</v>
      </c>
      <c r="C165" s="37" t="s">
        <v>118</v>
      </c>
      <c r="D165" s="38">
        <v>92220.82</v>
      </c>
      <c r="E165" s="39">
        <v>0</v>
      </c>
      <c r="F165" s="39">
        <f>D165+E165</f>
        <v>92220.82</v>
      </c>
      <c r="G165" s="39">
        <v>27660.61</v>
      </c>
      <c r="H165" s="39">
        <v>27660.61</v>
      </c>
      <c r="I165" s="39">
        <f t="shared" si="86"/>
        <v>64560.210000000006</v>
      </c>
    </row>
    <row r="166" spans="1:9" s="34" customFormat="1" ht="30" outlineLevel="1" x14ac:dyDescent="0.25">
      <c r="A166" s="30">
        <f>+A167-1</f>
        <v>2950</v>
      </c>
      <c r="B166" s="30">
        <v>3</v>
      </c>
      <c r="C166" s="31" t="str">
        <f>+C167</f>
        <v>REFACCIONES Y ACCESORIOS MENORES DE EQUIPO E INSTRUMENTAL MÉDICO Y DE LABORATORIO</v>
      </c>
      <c r="D166" s="35">
        <f t="shared" ref="D166:H166" si="95">+D167</f>
        <v>2356.59</v>
      </c>
      <c r="E166" s="35">
        <f t="shared" si="95"/>
        <v>0</v>
      </c>
      <c r="F166" s="35">
        <f t="shared" si="95"/>
        <v>2356.59</v>
      </c>
      <c r="G166" s="35">
        <f t="shared" si="95"/>
        <v>3132</v>
      </c>
      <c r="H166" s="35">
        <f t="shared" si="95"/>
        <v>295</v>
      </c>
      <c r="I166" s="35">
        <f t="shared" si="86"/>
        <v>-775.40999999999985</v>
      </c>
    </row>
    <row r="167" spans="1:9" s="40" customFormat="1" ht="30" outlineLevel="1" x14ac:dyDescent="0.25">
      <c r="A167" s="36">
        <v>2951</v>
      </c>
      <c r="B167" s="36">
        <v>4</v>
      </c>
      <c r="C167" s="37" t="s">
        <v>119</v>
      </c>
      <c r="D167" s="38">
        <v>2356.59</v>
      </c>
      <c r="E167" s="39">
        <v>0</v>
      </c>
      <c r="F167" s="39">
        <f>D167+E167</f>
        <v>2356.59</v>
      </c>
      <c r="G167" s="39">
        <v>3132</v>
      </c>
      <c r="H167" s="39">
        <v>295</v>
      </c>
      <c r="I167" s="39">
        <f t="shared" si="86"/>
        <v>-775.40999999999985</v>
      </c>
    </row>
    <row r="168" spans="1:9" s="34" customFormat="1" outlineLevel="1" x14ac:dyDescent="0.25">
      <c r="A168" s="30">
        <f>+A169-1</f>
        <v>2960</v>
      </c>
      <c r="B168" s="30">
        <v>3</v>
      </c>
      <c r="C168" s="31" t="str">
        <f>+C169</f>
        <v>REFACCIONES Y ACCESORIOS MENORES DE EQUIPO DE TRANSPORTE</v>
      </c>
      <c r="D168" s="35">
        <f t="shared" ref="D168:H168" si="96">+D169</f>
        <v>4246402.51</v>
      </c>
      <c r="E168" s="35">
        <f t="shared" si="96"/>
        <v>0</v>
      </c>
      <c r="F168" s="35">
        <f t="shared" si="96"/>
        <v>4246402.51</v>
      </c>
      <c r="G168" s="35">
        <f t="shared" si="96"/>
        <v>215749.30000000002</v>
      </c>
      <c r="H168" s="35">
        <f t="shared" si="96"/>
        <v>131796.88</v>
      </c>
      <c r="I168" s="35">
        <f t="shared" si="86"/>
        <v>4030653.21</v>
      </c>
    </row>
    <row r="169" spans="1:9" s="40" customFormat="1" outlineLevel="1" x14ac:dyDescent="0.25">
      <c r="A169" s="36">
        <v>2961</v>
      </c>
      <c r="B169" s="36">
        <v>4</v>
      </c>
      <c r="C169" s="37" t="s">
        <v>120</v>
      </c>
      <c r="D169" s="38">
        <v>4246402.51</v>
      </c>
      <c r="E169" s="39">
        <v>0</v>
      </c>
      <c r="F169" s="39">
        <f>D169+E169</f>
        <v>4246402.51</v>
      </c>
      <c r="G169" s="39">
        <v>215749.30000000002</v>
      </c>
      <c r="H169" s="39">
        <v>131796.88</v>
      </c>
      <c r="I169" s="39">
        <f t="shared" si="86"/>
        <v>4030653.21</v>
      </c>
    </row>
    <row r="170" spans="1:9" s="34" customFormat="1" ht="30" outlineLevel="1" x14ac:dyDescent="0.25">
      <c r="A170" s="30">
        <f>+A171-1</f>
        <v>2970</v>
      </c>
      <c r="B170" s="30">
        <v>3</v>
      </c>
      <c r="C170" s="31" t="str">
        <f>+C171</f>
        <v>REFACCIONES Y ACCESORIOS MENORES DE EQUIPO DE DEFENSA Y SEGURIDAD</v>
      </c>
      <c r="D170" s="35">
        <f t="shared" ref="D170:H170" si="97">+D171</f>
        <v>0</v>
      </c>
      <c r="E170" s="35">
        <f t="shared" si="97"/>
        <v>0</v>
      </c>
      <c r="F170" s="35">
        <f t="shared" si="97"/>
        <v>0</v>
      </c>
      <c r="G170" s="35">
        <f t="shared" si="97"/>
        <v>0</v>
      </c>
      <c r="H170" s="35">
        <f t="shared" si="97"/>
        <v>0</v>
      </c>
      <c r="I170" s="35">
        <f t="shared" si="86"/>
        <v>0</v>
      </c>
    </row>
    <row r="171" spans="1:9" s="40" customFormat="1" ht="15" customHeight="1" outlineLevel="1" x14ac:dyDescent="0.25">
      <c r="A171" s="36">
        <v>2971</v>
      </c>
      <c r="B171" s="36">
        <v>4</v>
      </c>
      <c r="C171" s="37" t="s">
        <v>121</v>
      </c>
      <c r="D171" s="38">
        <v>0</v>
      </c>
      <c r="E171" s="39">
        <v>0</v>
      </c>
      <c r="F171" s="39">
        <f>D171+E171</f>
        <v>0</v>
      </c>
      <c r="G171" s="39">
        <v>0</v>
      </c>
      <c r="H171" s="39">
        <v>0</v>
      </c>
      <c r="I171" s="39">
        <f t="shared" si="86"/>
        <v>0</v>
      </c>
    </row>
    <row r="172" spans="1:9" s="34" customFormat="1" ht="30" outlineLevel="1" x14ac:dyDescent="0.25">
      <c r="A172" s="30">
        <f>+A173-1</f>
        <v>2980</v>
      </c>
      <c r="B172" s="30">
        <v>3</v>
      </c>
      <c r="C172" s="31" t="str">
        <f>+C173</f>
        <v>REFACCIONES Y ACCESORIOS MENORES DE MAQUINARIA Y OTROS EQUIPOS</v>
      </c>
      <c r="D172" s="35">
        <f t="shared" ref="D172:H172" si="98">+D173</f>
        <v>350901.32</v>
      </c>
      <c r="E172" s="35">
        <f t="shared" si="98"/>
        <v>0</v>
      </c>
      <c r="F172" s="35">
        <f t="shared" si="98"/>
        <v>350901.32</v>
      </c>
      <c r="G172" s="35">
        <f t="shared" si="98"/>
        <v>200094.2</v>
      </c>
      <c r="H172" s="35">
        <f t="shared" si="98"/>
        <v>8816</v>
      </c>
      <c r="I172" s="35">
        <f t="shared" si="86"/>
        <v>150807.12</v>
      </c>
    </row>
    <row r="173" spans="1:9" s="40" customFormat="1" outlineLevel="1" x14ac:dyDescent="0.25">
      <c r="A173" s="36">
        <v>2981</v>
      </c>
      <c r="B173" s="36">
        <v>4</v>
      </c>
      <c r="C173" s="37" t="s">
        <v>122</v>
      </c>
      <c r="D173" s="38">
        <v>350901.32</v>
      </c>
      <c r="E173" s="39">
        <v>0</v>
      </c>
      <c r="F173" s="39">
        <f>D173+E173</f>
        <v>350901.32</v>
      </c>
      <c r="G173" s="39">
        <v>200094.2</v>
      </c>
      <c r="H173" s="39">
        <v>8816</v>
      </c>
      <c r="I173" s="39">
        <f t="shared" si="86"/>
        <v>150807.12</v>
      </c>
    </row>
    <row r="174" spans="1:9" s="34" customFormat="1" outlineLevel="1" x14ac:dyDescent="0.25">
      <c r="A174" s="30">
        <f>+A175-1</f>
        <v>2990</v>
      </c>
      <c r="B174" s="30">
        <v>3</v>
      </c>
      <c r="C174" s="31" t="str">
        <f>+C175</f>
        <v>REFACCIONES Y ACCESORIOS MENORES OTROS BIENES MUEBLES</v>
      </c>
      <c r="D174" s="35">
        <f t="shared" ref="D174:H174" si="99">+D175</f>
        <v>124351.1</v>
      </c>
      <c r="E174" s="35">
        <f t="shared" si="99"/>
        <v>0</v>
      </c>
      <c r="F174" s="35">
        <f t="shared" si="99"/>
        <v>124351.1</v>
      </c>
      <c r="G174" s="35">
        <f t="shared" si="99"/>
        <v>0</v>
      </c>
      <c r="H174" s="35">
        <f t="shared" si="99"/>
        <v>0</v>
      </c>
      <c r="I174" s="35">
        <f t="shared" si="86"/>
        <v>124351.1</v>
      </c>
    </row>
    <row r="175" spans="1:9" s="40" customFormat="1" outlineLevel="1" x14ac:dyDescent="0.25">
      <c r="A175" s="36">
        <v>2991</v>
      </c>
      <c r="B175" s="36">
        <v>4</v>
      </c>
      <c r="C175" s="37" t="s">
        <v>123</v>
      </c>
      <c r="D175" s="38">
        <v>124351.1</v>
      </c>
      <c r="E175" s="39">
        <v>0</v>
      </c>
      <c r="F175" s="39">
        <f>D175+E175</f>
        <v>124351.1</v>
      </c>
      <c r="G175" s="39">
        <v>0</v>
      </c>
      <c r="H175" s="39">
        <v>0</v>
      </c>
      <c r="I175" s="39">
        <f t="shared" si="86"/>
        <v>124351.1</v>
      </c>
    </row>
    <row r="176" spans="1:9" s="28" customFormat="1" ht="27.95" customHeight="1" x14ac:dyDescent="0.25">
      <c r="A176" s="30">
        <v>3000</v>
      </c>
      <c r="B176" s="30">
        <v>1</v>
      </c>
      <c r="C176" s="31" t="s">
        <v>124</v>
      </c>
      <c r="D176" s="32">
        <f t="shared" ref="D176:H176" si="100">SUM(D177,D196,D213,D228,D241,D260,D275,D294,D306)</f>
        <v>706468455.71000004</v>
      </c>
      <c r="E176" s="32">
        <f t="shared" si="100"/>
        <v>1816562.94</v>
      </c>
      <c r="F176" s="32">
        <f t="shared" si="100"/>
        <v>708285018.64999998</v>
      </c>
      <c r="G176" s="32">
        <f t="shared" si="100"/>
        <v>134367718.90000001</v>
      </c>
      <c r="H176" s="32">
        <f t="shared" si="100"/>
        <v>84626604.50999999</v>
      </c>
      <c r="I176" s="32">
        <f t="shared" si="86"/>
        <v>573917299.75</v>
      </c>
    </row>
    <row r="177" spans="1:9" s="28" customFormat="1" ht="39.75" customHeight="1" x14ac:dyDescent="0.25">
      <c r="A177" s="30">
        <v>3100</v>
      </c>
      <c r="B177" s="30">
        <v>2</v>
      </c>
      <c r="C177" s="33" t="s">
        <v>125</v>
      </c>
      <c r="D177" s="32">
        <f t="shared" ref="D177:H177" si="101">SUM(D178,D180,D182,D184,D186,D188,D190,D192,D194)</f>
        <v>12022288.01</v>
      </c>
      <c r="E177" s="32">
        <f t="shared" si="101"/>
        <v>0</v>
      </c>
      <c r="F177" s="32">
        <f t="shared" si="101"/>
        <v>12022288.01</v>
      </c>
      <c r="G177" s="32">
        <f t="shared" si="101"/>
        <v>5603549.1499999994</v>
      </c>
      <c r="H177" s="32">
        <f t="shared" si="101"/>
        <v>5603549.1499999994</v>
      </c>
      <c r="I177" s="32">
        <f t="shared" si="86"/>
        <v>6418738.8600000003</v>
      </c>
    </row>
    <row r="178" spans="1:9" s="34" customFormat="1" outlineLevel="1" x14ac:dyDescent="0.25">
      <c r="A178" s="30">
        <f>+A179-1</f>
        <v>3110</v>
      </c>
      <c r="B178" s="30">
        <v>3</v>
      </c>
      <c r="C178" s="31" t="str">
        <f>+C179</f>
        <v>ENERGÍA ELÉCTRICA</v>
      </c>
      <c r="D178" s="35">
        <f t="shared" ref="D178:H178" si="102">+D179</f>
        <v>11256764.689999999</v>
      </c>
      <c r="E178" s="35">
        <f t="shared" si="102"/>
        <v>0</v>
      </c>
      <c r="F178" s="35">
        <f t="shared" si="102"/>
        <v>11256764.689999999</v>
      </c>
      <c r="G178" s="35">
        <f t="shared" si="102"/>
        <v>4113426</v>
      </c>
      <c r="H178" s="35">
        <f t="shared" si="102"/>
        <v>4113426</v>
      </c>
      <c r="I178" s="35">
        <f t="shared" si="86"/>
        <v>7143338.6899999995</v>
      </c>
    </row>
    <row r="179" spans="1:9" s="40" customFormat="1" outlineLevel="1" x14ac:dyDescent="0.25">
      <c r="A179" s="36">
        <v>3111</v>
      </c>
      <c r="B179" s="36">
        <v>4</v>
      </c>
      <c r="C179" s="37" t="s">
        <v>126</v>
      </c>
      <c r="D179" s="38">
        <v>11256764.689999999</v>
      </c>
      <c r="E179" s="39">
        <v>0</v>
      </c>
      <c r="F179" s="39">
        <f>D179+E179</f>
        <v>11256764.689999999</v>
      </c>
      <c r="G179" s="39">
        <v>4113426</v>
      </c>
      <c r="H179" s="39">
        <v>4113426</v>
      </c>
      <c r="I179" s="39">
        <f t="shared" si="86"/>
        <v>7143338.6899999995</v>
      </c>
    </row>
    <row r="180" spans="1:9" s="34" customFormat="1" outlineLevel="1" x14ac:dyDescent="0.25">
      <c r="A180" s="30">
        <f>+A181-1</f>
        <v>3120</v>
      </c>
      <c r="B180" s="30">
        <v>3</v>
      </c>
      <c r="C180" s="31" t="str">
        <f>+C181</f>
        <v>GAS</v>
      </c>
      <c r="D180" s="35">
        <f t="shared" ref="D180:H180" si="103">+D181</f>
        <v>0</v>
      </c>
      <c r="E180" s="35">
        <f t="shared" si="103"/>
        <v>0</v>
      </c>
      <c r="F180" s="35">
        <f t="shared" si="103"/>
        <v>0</v>
      </c>
      <c r="G180" s="35">
        <f t="shared" si="103"/>
        <v>0</v>
      </c>
      <c r="H180" s="35">
        <f t="shared" si="103"/>
        <v>0</v>
      </c>
      <c r="I180" s="35">
        <f t="shared" si="86"/>
        <v>0</v>
      </c>
    </row>
    <row r="181" spans="1:9" s="40" customFormat="1" outlineLevel="1" x14ac:dyDescent="0.25">
      <c r="A181" s="36">
        <v>3121</v>
      </c>
      <c r="B181" s="36">
        <v>4</v>
      </c>
      <c r="C181" s="37" t="s">
        <v>127</v>
      </c>
      <c r="D181" s="38">
        <v>0</v>
      </c>
      <c r="E181" s="39">
        <v>0</v>
      </c>
      <c r="F181" s="39">
        <f>D181+E181</f>
        <v>0</v>
      </c>
      <c r="G181" s="39">
        <v>0</v>
      </c>
      <c r="H181" s="39">
        <v>0</v>
      </c>
      <c r="I181" s="39">
        <f t="shared" si="86"/>
        <v>0</v>
      </c>
    </row>
    <row r="182" spans="1:9" s="34" customFormat="1" outlineLevel="1" x14ac:dyDescent="0.25">
      <c r="A182" s="30">
        <f>+A183-1</f>
        <v>3130</v>
      </c>
      <c r="B182" s="30">
        <v>3</v>
      </c>
      <c r="C182" s="31" t="str">
        <f>+C183</f>
        <v>AGUA</v>
      </c>
      <c r="D182" s="35">
        <f t="shared" ref="D182:H182" si="104">+D183</f>
        <v>6882</v>
      </c>
      <c r="E182" s="35">
        <f t="shared" si="104"/>
        <v>0</v>
      </c>
      <c r="F182" s="35">
        <f t="shared" si="104"/>
        <v>6882</v>
      </c>
      <c r="G182" s="35">
        <f t="shared" si="104"/>
        <v>0</v>
      </c>
      <c r="H182" s="35">
        <f t="shared" si="104"/>
        <v>0</v>
      </c>
      <c r="I182" s="35">
        <f t="shared" si="86"/>
        <v>6882</v>
      </c>
    </row>
    <row r="183" spans="1:9" s="40" customFormat="1" outlineLevel="1" x14ac:dyDescent="0.25">
      <c r="A183" s="36">
        <v>3131</v>
      </c>
      <c r="B183" s="36">
        <v>4</v>
      </c>
      <c r="C183" s="37" t="s">
        <v>128</v>
      </c>
      <c r="D183" s="38">
        <v>6882</v>
      </c>
      <c r="E183" s="39">
        <v>0</v>
      </c>
      <c r="F183" s="39">
        <f>D183+E183</f>
        <v>6882</v>
      </c>
      <c r="G183" s="39">
        <v>0</v>
      </c>
      <c r="H183" s="39">
        <v>0</v>
      </c>
      <c r="I183" s="39">
        <f t="shared" si="86"/>
        <v>6882</v>
      </c>
    </row>
    <row r="184" spans="1:9" s="34" customFormat="1" outlineLevel="1" x14ac:dyDescent="0.25">
      <c r="A184" s="30">
        <f>+A185-1</f>
        <v>3140</v>
      </c>
      <c r="B184" s="30">
        <v>3</v>
      </c>
      <c r="C184" s="31" t="str">
        <f>+C185</f>
        <v>TELEFONÍA TRADICIONAL</v>
      </c>
      <c r="D184" s="35">
        <f t="shared" ref="D184:H184" si="105">+D185</f>
        <v>0</v>
      </c>
      <c r="E184" s="35">
        <f t="shared" si="105"/>
        <v>0</v>
      </c>
      <c r="F184" s="35">
        <f t="shared" si="105"/>
        <v>0</v>
      </c>
      <c r="G184" s="35">
        <f t="shared" si="105"/>
        <v>1201715.17</v>
      </c>
      <c r="H184" s="35">
        <f t="shared" si="105"/>
        <v>1201715.17</v>
      </c>
      <c r="I184" s="35">
        <f t="shared" si="86"/>
        <v>-1201715.17</v>
      </c>
    </row>
    <row r="185" spans="1:9" s="40" customFormat="1" outlineLevel="1" x14ac:dyDescent="0.25">
      <c r="A185" s="36">
        <v>3141</v>
      </c>
      <c r="B185" s="36">
        <v>4</v>
      </c>
      <c r="C185" s="37" t="s">
        <v>129</v>
      </c>
      <c r="D185" s="38">
        <v>0</v>
      </c>
      <c r="E185" s="39">
        <v>0</v>
      </c>
      <c r="F185" s="39">
        <f>D185+E185</f>
        <v>0</v>
      </c>
      <c r="G185" s="39">
        <v>1201715.17</v>
      </c>
      <c r="H185" s="39">
        <v>1201715.17</v>
      </c>
      <c r="I185" s="39">
        <f t="shared" si="86"/>
        <v>-1201715.17</v>
      </c>
    </row>
    <row r="186" spans="1:9" s="34" customFormat="1" outlineLevel="1" x14ac:dyDescent="0.25">
      <c r="A186" s="30">
        <f>+A187-1</f>
        <v>3150</v>
      </c>
      <c r="B186" s="30">
        <v>3</v>
      </c>
      <c r="C186" s="31" t="str">
        <f>+C187</f>
        <v>TELEFONÍA CELULAR</v>
      </c>
      <c r="D186" s="35">
        <f t="shared" ref="D186:H186" si="106">+D187</f>
        <v>0</v>
      </c>
      <c r="E186" s="35">
        <f t="shared" si="106"/>
        <v>0</v>
      </c>
      <c r="F186" s="35">
        <f t="shared" si="106"/>
        <v>0</v>
      </c>
      <c r="G186" s="35">
        <f t="shared" si="106"/>
        <v>181715.59</v>
      </c>
      <c r="H186" s="35">
        <f t="shared" si="106"/>
        <v>181715.59</v>
      </c>
      <c r="I186" s="35">
        <f t="shared" si="86"/>
        <v>-181715.59</v>
      </c>
    </row>
    <row r="187" spans="1:9" s="40" customFormat="1" outlineLevel="1" x14ac:dyDescent="0.25">
      <c r="A187" s="36">
        <v>3151</v>
      </c>
      <c r="B187" s="36">
        <v>4</v>
      </c>
      <c r="C187" s="37" t="s">
        <v>130</v>
      </c>
      <c r="D187" s="38">
        <v>0</v>
      </c>
      <c r="E187" s="39">
        <v>0</v>
      </c>
      <c r="F187" s="39">
        <f>D187+E187</f>
        <v>0</v>
      </c>
      <c r="G187" s="39">
        <v>181715.59</v>
      </c>
      <c r="H187" s="39">
        <v>181715.59</v>
      </c>
      <c r="I187" s="39">
        <f t="shared" si="86"/>
        <v>-181715.59</v>
      </c>
    </row>
    <row r="188" spans="1:9" s="34" customFormat="1" outlineLevel="1" x14ac:dyDescent="0.25">
      <c r="A188" s="30">
        <f>+A189-1</f>
        <v>3160</v>
      </c>
      <c r="B188" s="30">
        <v>3</v>
      </c>
      <c r="C188" s="31" t="str">
        <f>+C189</f>
        <v>SERVICIOS DE TELECOMUNICACIONES Y SATÉLITES</v>
      </c>
      <c r="D188" s="35">
        <f t="shared" ref="D188:H188" si="107">+D189</f>
        <v>122722.68</v>
      </c>
      <c r="E188" s="35">
        <f t="shared" si="107"/>
        <v>0</v>
      </c>
      <c r="F188" s="35">
        <f t="shared" si="107"/>
        <v>122722.68</v>
      </c>
      <c r="G188" s="35">
        <f t="shared" si="107"/>
        <v>0</v>
      </c>
      <c r="H188" s="35">
        <f t="shared" si="107"/>
        <v>0</v>
      </c>
      <c r="I188" s="35">
        <f t="shared" si="86"/>
        <v>122722.68</v>
      </c>
    </row>
    <row r="189" spans="1:9" s="40" customFormat="1" outlineLevel="1" x14ac:dyDescent="0.25">
      <c r="A189" s="36">
        <v>3161</v>
      </c>
      <c r="B189" s="36">
        <v>4</v>
      </c>
      <c r="C189" s="37" t="s">
        <v>131</v>
      </c>
      <c r="D189" s="38">
        <v>122722.68</v>
      </c>
      <c r="E189" s="39">
        <v>0</v>
      </c>
      <c r="F189" s="39">
        <f>D189+E189</f>
        <v>122722.68</v>
      </c>
      <c r="G189" s="39">
        <v>0</v>
      </c>
      <c r="H189" s="39">
        <v>0</v>
      </c>
      <c r="I189" s="39">
        <f t="shared" si="86"/>
        <v>122722.68</v>
      </c>
    </row>
    <row r="190" spans="1:9" s="34" customFormat="1" ht="30" outlineLevel="1" x14ac:dyDescent="0.25">
      <c r="A190" s="30">
        <f>+A191-1</f>
        <v>3170</v>
      </c>
      <c r="B190" s="30">
        <v>3</v>
      </c>
      <c r="C190" s="31" t="str">
        <f>+C191</f>
        <v>SERVICIOS DE ACCESO DE INTERNET, REDES Y PROCESAMIENTO DE INFORMACIÓN</v>
      </c>
      <c r="D190" s="35">
        <f t="shared" ref="D190:H190" si="108">+D191</f>
        <v>634321.99</v>
      </c>
      <c r="E190" s="35">
        <f t="shared" si="108"/>
        <v>0</v>
      </c>
      <c r="F190" s="35">
        <f t="shared" si="108"/>
        <v>634321.99</v>
      </c>
      <c r="G190" s="35">
        <f t="shared" si="108"/>
        <v>106225.39</v>
      </c>
      <c r="H190" s="35">
        <f t="shared" si="108"/>
        <v>106225.39</v>
      </c>
      <c r="I190" s="35">
        <f t="shared" si="86"/>
        <v>528096.6</v>
      </c>
    </row>
    <row r="191" spans="1:9" s="40" customFormat="1" ht="30" outlineLevel="1" x14ac:dyDescent="0.25">
      <c r="A191" s="36">
        <v>3171</v>
      </c>
      <c r="B191" s="36">
        <v>4</v>
      </c>
      <c r="C191" s="37" t="s">
        <v>132</v>
      </c>
      <c r="D191" s="38">
        <v>634321.99</v>
      </c>
      <c r="E191" s="39">
        <v>0</v>
      </c>
      <c r="F191" s="39">
        <f>D191+E191</f>
        <v>634321.99</v>
      </c>
      <c r="G191" s="39">
        <v>106225.39</v>
      </c>
      <c r="H191" s="39">
        <v>106225.39</v>
      </c>
      <c r="I191" s="39">
        <f t="shared" si="86"/>
        <v>528096.6</v>
      </c>
    </row>
    <row r="192" spans="1:9" s="34" customFormat="1" outlineLevel="1" x14ac:dyDescent="0.25">
      <c r="A192" s="30">
        <f>+A193-1</f>
        <v>3180</v>
      </c>
      <c r="B192" s="30">
        <v>3</v>
      </c>
      <c r="C192" s="31" t="str">
        <f>+C193</f>
        <v>SERVICIOS POSTALES Y TELEGRÁFICOS</v>
      </c>
      <c r="D192" s="35">
        <f t="shared" ref="D192:H192" si="109">+D193</f>
        <v>1596.65</v>
      </c>
      <c r="E192" s="35">
        <f t="shared" si="109"/>
        <v>0</v>
      </c>
      <c r="F192" s="35">
        <f t="shared" si="109"/>
        <v>1596.65</v>
      </c>
      <c r="G192" s="35">
        <f t="shared" si="109"/>
        <v>467</v>
      </c>
      <c r="H192" s="35">
        <f t="shared" si="109"/>
        <v>467</v>
      </c>
      <c r="I192" s="35">
        <f t="shared" si="86"/>
        <v>1129.6500000000001</v>
      </c>
    </row>
    <row r="193" spans="1:9" s="40" customFormat="1" outlineLevel="1" x14ac:dyDescent="0.25">
      <c r="A193" s="36">
        <v>3181</v>
      </c>
      <c r="B193" s="36">
        <v>4</v>
      </c>
      <c r="C193" s="37" t="s">
        <v>133</v>
      </c>
      <c r="D193" s="38">
        <v>1596.65</v>
      </c>
      <c r="E193" s="39">
        <v>0</v>
      </c>
      <c r="F193" s="39">
        <f>D193+E193</f>
        <v>1596.65</v>
      </c>
      <c r="G193" s="39">
        <v>467</v>
      </c>
      <c r="H193" s="39">
        <v>467</v>
      </c>
      <c r="I193" s="39">
        <f t="shared" si="86"/>
        <v>1129.6500000000001</v>
      </c>
    </row>
    <row r="194" spans="1:9" s="34" customFormat="1" outlineLevel="1" x14ac:dyDescent="0.25">
      <c r="A194" s="30">
        <f>+A195-1</f>
        <v>3190</v>
      </c>
      <c r="B194" s="30">
        <v>3</v>
      </c>
      <c r="C194" s="31" t="str">
        <f>+C195</f>
        <v>SERVICIOS INTEGRALES Y OTROS SERVICIOS</v>
      </c>
      <c r="D194" s="35">
        <f t="shared" ref="D194:H194" si="110">+D195</f>
        <v>0</v>
      </c>
      <c r="E194" s="35">
        <f t="shared" si="110"/>
        <v>0</v>
      </c>
      <c r="F194" s="35">
        <f t="shared" si="110"/>
        <v>0</v>
      </c>
      <c r="G194" s="35">
        <f t="shared" si="110"/>
        <v>0</v>
      </c>
      <c r="H194" s="35">
        <f t="shared" si="110"/>
        <v>0</v>
      </c>
      <c r="I194" s="35">
        <f t="shared" si="86"/>
        <v>0</v>
      </c>
    </row>
    <row r="195" spans="1:9" s="40" customFormat="1" outlineLevel="1" x14ac:dyDescent="0.25">
      <c r="A195" s="36">
        <v>3191</v>
      </c>
      <c r="B195" s="36">
        <v>4</v>
      </c>
      <c r="C195" s="37" t="s">
        <v>134</v>
      </c>
      <c r="D195" s="38">
        <v>0</v>
      </c>
      <c r="E195" s="39">
        <v>0</v>
      </c>
      <c r="F195" s="39">
        <f>D195+E195</f>
        <v>0</v>
      </c>
      <c r="G195" s="39">
        <v>0</v>
      </c>
      <c r="H195" s="39">
        <v>0</v>
      </c>
      <c r="I195" s="39">
        <f t="shared" si="86"/>
        <v>0</v>
      </c>
    </row>
    <row r="196" spans="1:9" s="28" customFormat="1" ht="46.5" customHeight="1" outlineLevel="1" x14ac:dyDescent="0.25">
      <c r="A196" s="30">
        <v>3200</v>
      </c>
      <c r="B196" s="30">
        <v>2</v>
      </c>
      <c r="C196" s="33" t="s">
        <v>135</v>
      </c>
      <c r="D196" s="35">
        <f t="shared" ref="D196:H196" si="111">SUM(D197,D199,D201,D203,D205,D207,D209,D211)</f>
        <v>15124630.619999999</v>
      </c>
      <c r="E196" s="35">
        <f t="shared" si="111"/>
        <v>1816562.94</v>
      </c>
      <c r="F196" s="35">
        <f t="shared" si="111"/>
        <v>16941193.559999999</v>
      </c>
      <c r="G196" s="35">
        <f t="shared" si="111"/>
        <v>14747791.120000001</v>
      </c>
      <c r="H196" s="35">
        <f t="shared" si="111"/>
        <v>10860591.35</v>
      </c>
      <c r="I196" s="35">
        <f t="shared" ref="I196" si="112">SUM(I197,I199,I201,I203,I205,I207,I209,I211)</f>
        <v>2193402.44</v>
      </c>
    </row>
    <row r="197" spans="1:9" s="34" customFormat="1" outlineLevel="1" x14ac:dyDescent="0.25">
      <c r="A197" s="30">
        <f>+A198-1</f>
        <v>3210</v>
      </c>
      <c r="B197" s="30">
        <v>3</v>
      </c>
      <c r="C197" s="31" t="str">
        <f>+C198</f>
        <v>ARRENDAMIENTO DE TERRENOS</v>
      </c>
      <c r="D197" s="35">
        <f t="shared" ref="D197:H199" si="113">+D198</f>
        <v>329152.2</v>
      </c>
      <c r="E197" s="35">
        <f t="shared" si="113"/>
        <v>0</v>
      </c>
      <c r="F197" s="35">
        <f t="shared" si="113"/>
        <v>329152.2</v>
      </c>
      <c r="G197" s="35">
        <f t="shared" si="113"/>
        <v>0</v>
      </c>
      <c r="H197" s="35">
        <f t="shared" si="113"/>
        <v>0</v>
      </c>
      <c r="I197" s="35">
        <f t="shared" ref="I197:I198" si="114">+F197-G197</f>
        <v>329152.2</v>
      </c>
    </row>
    <row r="198" spans="1:9" s="40" customFormat="1" outlineLevel="1" x14ac:dyDescent="0.25">
      <c r="A198" s="36">
        <v>3211</v>
      </c>
      <c r="B198" s="36">
        <v>4</v>
      </c>
      <c r="C198" s="37" t="s">
        <v>136</v>
      </c>
      <c r="D198" s="38">
        <v>329152.2</v>
      </c>
      <c r="E198" s="39">
        <v>0</v>
      </c>
      <c r="F198" s="39">
        <f>D198+E198</f>
        <v>329152.2</v>
      </c>
      <c r="G198" s="39">
        <v>0</v>
      </c>
      <c r="H198" s="39">
        <v>0</v>
      </c>
      <c r="I198" s="39">
        <f t="shared" si="114"/>
        <v>329152.2</v>
      </c>
    </row>
    <row r="199" spans="1:9" s="34" customFormat="1" outlineLevel="1" x14ac:dyDescent="0.25">
      <c r="A199" s="30">
        <f>+A200-1</f>
        <v>3220</v>
      </c>
      <c r="B199" s="30">
        <v>3</v>
      </c>
      <c r="C199" s="31" t="str">
        <f>+C200</f>
        <v>ARRENDAMIENTO DE EDIFICIOS</v>
      </c>
      <c r="D199" s="35">
        <f t="shared" si="113"/>
        <v>9015999.7200000007</v>
      </c>
      <c r="E199" s="35">
        <f t="shared" si="113"/>
        <v>0</v>
      </c>
      <c r="F199" s="35">
        <f t="shared" si="113"/>
        <v>9015999.7200000007</v>
      </c>
      <c r="G199" s="35">
        <f t="shared" si="113"/>
        <v>3921766</v>
      </c>
      <c r="H199" s="35">
        <f t="shared" si="113"/>
        <v>2442624.0699999998</v>
      </c>
      <c r="I199" s="35">
        <f t="shared" si="86"/>
        <v>5094233.7200000007</v>
      </c>
    </row>
    <row r="200" spans="1:9" s="40" customFormat="1" outlineLevel="1" x14ac:dyDescent="0.25">
      <c r="A200" s="36">
        <v>3221</v>
      </c>
      <c r="B200" s="36">
        <v>4</v>
      </c>
      <c r="C200" s="37" t="s">
        <v>137</v>
      </c>
      <c r="D200" s="38">
        <v>9015999.7200000007</v>
      </c>
      <c r="E200" s="39">
        <v>0</v>
      </c>
      <c r="F200" s="39">
        <f>D200+E200</f>
        <v>9015999.7200000007</v>
      </c>
      <c r="G200" s="39">
        <v>3921766</v>
      </c>
      <c r="H200" s="39">
        <v>2442624.0699999998</v>
      </c>
      <c r="I200" s="39">
        <f t="shared" si="86"/>
        <v>5094233.7200000007</v>
      </c>
    </row>
    <row r="201" spans="1:9" s="34" customFormat="1" ht="30" outlineLevel="1" x14ac:dyDescent="0.25">
      <c r="A201" s="30">
        <f>+A202-1</f>
        <v>3230</v>
      </c>
      <c r="B201" s="30">
        <v>3</v>
      </c>
      <c r="C201" s="31" t="str">
        <f>+C202</f>
        <v>ARRENDAMIENTO DE MOBILIARIO Y EQUIPO DE ADMINISTRACIÓN, EDUCACIONAL Y RECREATIVO</v>
      </c>
      <c r="D201" s="35">
        <f t="shared" ref="D201:H201" si="115">+D202</f>
        <v>2081169.2799999998</v>
      </c>
      <c r="E201" s="35">
        <f t="shared" si="115"/>
        <v>0</v>
      </c>
      <c r="F201" s="35">
        <f t="shared" si="115"/>
        <v>2081169.2799999998</v>
      </c>
      <c r="G201" s="35">
        <f t="shared" si="115"/>
        <v>905257.89000000013</v>
      </c>
      <c r="H201" s="35">
        <f t="shared" si="115"/>
        <v>222569.42</v>
      </c>
      <c r="I201" s="35">
        <f t="shared" si="86"/>
        <v>1175911.3899999997</v>
      </c>
    </row>
    <row r="202" spans="1:9" s="40" customFormat="1" ht="30" outlineLevel="1" x14ac:dyDescent="0.25">
      <c r="A202" s="36">
        <v>3231</v>
      </c>
      <c r="B202" s="36">
        <v>4</v>
      </c>
      <c r="C202" s="37" t="s">
        <v>138</v>
      </c>
      <c r="D202" s="38">
        <v>2081169.2799999998</v>
      </c>
      <c r="E202" s="39">
        <v>0</v>
      </c>
      <c r="F202" s="39">
        <f>D202+E202</f>
        <v>2081169.2799999998</v>
      </c>
      <c r="G202" s="39">
        <v>905257.89000000013</v>
      </c>
      <c r="H202" s="39">
        <v>222569.42</v>
      </c>
      <c r="I202" s="39">
        <f t="shared" si="86"/>
        <v>1175911.3899999997</v>
      </c>
    </row>
    <row r="203" spans="1:9" s="34" customFormat="1" ht="30" outlineLevel="1" x14ac:dyDescent="0.25">
      <c r="A203" s="30">
        <f>+A204-1</f>
        <v>3240</v>
      </c>
      <c r="B203" s="30">
        <v>3</v>
      </c>
      <c r="C203" s="31" t="str">
        <f>+C204</f>
        <v>ARRENDAMIENTO DE EQUIPO E INSTRUMENTAL MÉDICO Y DE LABORATORIO</v>
      </c>
      <c r="D203" s="35">
        <f t="shared" ref="D203:H203" si="116">+D204</f>
        <v>0</v>
      </c>
      <c r="E203" s="35">
        <f t="shared" si="116"/>
        <v>0</v>
      </c>
      <c r="F203" s="35">
        <f t="shared" si="116"/>
        <v>0</v>
      </c>
      <c r="G203" s="35">
        <f t="shared" si="116"/>
        <v>0</v>
      </c>
      <c r="H203" s="35">
        <f t="shared" si="116"/>
        <v>0</v>
      </c>
      <c r="I203" s="35">
        <f t="shared" si="86"/>
        <v>0</v>
      </c>
    </row>
    <row r="204" spans="1:9" s="40" customFormat="1" ht="15" customHeight="1" outlineLevel="1" x14ac:dyDescent="0.25">
      <c r="A204" s="36">
        <v>3241</v>
      </c>
      <c r="B204" s="36">
        <v>4</v>
      </c>
      <c r="C204" s="37" t="s">
        <v>139</v>
      </c>
      <c r="D204" s="38">
        <v>0</v>
      </c>
      <c r="E204" s="39">
        <v>0</v>
      </c>
      <c r="F204" s="39">
        <f>D204+E204</f>
        <v>0</v>
      </c>
      <c r="G204" s="39">
        <v>0</v>
      </c>
      <c r="H204" s="39">
        <v>0</v>
      </c>
      <c r="I204" s="39">
        <f t="shared" si="86"/>
        <v>0</v>
      </c>
    </row>
    <row r="205" spans="1:9" s="34" customFormat="1" outlineLevel="1" x14ac:dyDescent="0.25">
      <c r="A205" s="30">
        <f>+A206-1</f>
        <v>3250</v>
      </c>
      <c r="B205" s="30">
        <v>3</v>
      </c>
      <c r="C205" s="31" t="str">
        <f>+C206</f>
        <v>ARRENDAMIENTO DE EQUIPO DE TRANSPORTE</v>
      </c>
      <c r="D205" s="35">
        <f t="shared" ref="D205:H205" si="117">+D206</f>
        <v>297913.32</v>
      </c>
      <c r="E205" s="35">
        <f t="shared" si="117"/>
        <v>1816562.94</v>
      </c>
      <c r="F205" s="35">
        <f t="shared" si="117"/>
        <v>2114476.2599999998</v>
      </c>
      <c r="G205" s="35">
        <f t="shared" si="117"/>
        <v>5461880</v>
      </c>
      <c r="H205" s="35">
        <f t="shared" si="117"/>
        <v>5140540</v>
      </c>
      <c r="I205" s="35">
        <f t="shared" si="86"/>
        <v>-3347403.74</v>
      </c>
    </row>
    <row r="206" spans="1:9" s="40" customFormat="1" outlineLevel="1" x14ac:dyDescent="0.25">
      <c r="A206" s="36">
        <v>3251</v>
      </c>
      <c r="B206" s="36">
        <v>4</v>
      </c>
      <c r="C206" s="37" t="s">
        <v>140</v>
      </c>
      <c r="D206" s="38">
        <v>297913.32</v>
      </c>
      <c r="E206" s="39">
        <v>1816562.94</v>
      </c>
      <c r="F206" s="39">
        <f>D206+E206</f>
        <v>2114476.2599999998</v>
      </c>
      <c r="G206" s="39">
        <v>5461880</v>
      </c>
      <c r="H206" s="39">
        <v>5140540</v>
      </c>
      <c r="I206" s="39">
        <f t="shared" si="86"/>
        <v>-3347403.74</v>
      </c>
    </row>
    <row r="207" spans="1:9" s="34" customFormat="1" outlineLevel="1" x14ac:dyDescent="0.25">
      <c r="A207" s="30">
        <f>+A208-1</f>
        <v>3260</v>
      </c>
      <c r="B207" s="30">
        <v>3</v>
      </c>
      <c r="C207" s="31" t="str">
        <f>+C208</f>
        <v>ARRENDAMIENTO DE MAQUINARIA, OTROS EQUIPOS Y HERRAMIENTAS</v>
      </c>
      <c r="D207" s="35">
        <f t="shared" ref="D207:H207" si="118">+D208</f>
        <v>5000.04</v>
      </c>
      <c r="E207" s="35">
        <f t="shared" si="118"/>
        <v>0</v>
      </c>
      <c r="F207" s="35">
        <f t="shared" si="118"/>
        <v>5000.04</v>
      </c>
      <c r="G207" s="35">
        <f t="shared" si="118"/>
        <v>0</v>
      </c>
      <c r="H207" s="35">
        <f t="shared" si="118"/>
        <v>0</v>
      </c>
      <c r="I207" s="35">
        <f t="shared" si="86"/>
        <v>5000.04</v>
      </c>
    </row>
    <row r="208" spans="1:9" s="40" customFormat="1" outlineLevel="1" x14ac:dyDescent="0.25">
      <c r="A208" s="36">
        <v>3261</v>
      </c>
      <c r="B208" s="36">
        <v>4</v>
      </c>
      <c r="C208" s="37" t="s">
        <v>141</v>
      </c>
      <c r="D208" s="38">
        <v>5000.04</v>
      </c>
      <c r="E208" s="39">
        <v>0</v>
      </c>
      <c r="F208" s="39">
        <f>D208+E208</f>
        <v>5000.04</v>
      </c>
      <c r="G208" s="39">
        <v>0</v>
      </c>
      <c r="H208" s="39">
        <v>0</v>
      </c>
      <c r="I208" s="39">
        <f t="shared" si="86"/>
        <v>5000.04</v>
      </c>
    </row>
    <row r="209" spans="1:9" s="34" customFormat="1" outlineLevel="1" x14ac:dyDescent="0.25">
      <c r="A209" s="30">
        <f>+A210-1</f>
        <v>3270</v>
      </c>
      <c r="B209" s="30">
        <v>3</v>
      </c>
      <c r="C209" s="31" t="str">
        <f>+C210</f>
        <v>ARRENDAMIENTO DE ACTIVOS INTANGIBLES</v>
      </c>
      <c r="D209" s="35">
        <f t="shared" ref="D209:H209" si="119">+D210</f>
        <v>2365331.16</v>
      </c>
      <c r="E209" s="35">
        <f t="shared" si="119"/>
        <v>0</v>
      </c>
      <c r="F209" s="35">
        <f t="shared" si="119"/>
        <v>2365331.16</v>
      </c>
      <c r="G209" s="35">
        <f t="shared" si="119"/>
        <v>0</v>
      </c>
      <c r="H209" s="35">
        <f t="shared" si="119"/>
        <v>0</v>
      </c>
      <c r="I209" s="35">
        <f t="shared" si="86"/>
        <v>2365331.16</v>
      </c>
    </row>
    <row r="210" spans="1:9" s="40" customFormat="1" outlineLevel="1" x14ac:dyDescent="0.25">
      <c r="A210" s="36">
        <v>3271</v>
      </c>
      <c r="B210" s="36">
        <v>4</v>
      </c>
      <c r="C210" s="37" t="s">
        <v>142</v>
      </c>
      <c r="D210" s="38">
        <v>2365331.16</v>
      </c>
      <c r="E210" s="39">
        <v>0</v>
      </c>
      <c r="F210" s="39">
        <f>D210+E210</f>
        <v>2365331.16</v>
      </c>
      <c r="G210" s="39">
        <v>0</v>
      </c>
      <c r="H210" s="39">
        <v>0</v>
      </c>
      <c r="I210" s="39">
        <f t="shared" si="86"/>
        <v>2365331.16</v>
      </c>
    </row>
    <row r="211" spans="1:9" s="34" customFormat="1" outlineLevel="1" x14ac:dyDescent="0.25">
      <c r="A211" s="30">
        <f>+A212-1</f>
        <v>3290</v>
      </c>
      <c r="B211" s="30">
        <v>3</v>
      </c>
      <c r="C211" s="31" t="str">
        <f>+C212</f>
        <v>OTROS ARRENDAMIENTOS</v>
      </c>
      <c r="D211" s="35">
        <f t="shared" ref="D211:H211" si="120">+D212</f>
        <v>1030064.8999999999</v>
      </c>
      <c r="E211" s="35">
        <f t="shared" si="120"/>
        <v>0</v>
      </c>
      <c r="F211" s="35">
        <f t="shared" si="120"/>
        <v>1030064.8999999999</v>
      </c>
      <c r="G211" s="35">
        <f t="shared" si="120"/>
        <v>4458887.2300000004</v>
      </c>
      <c r="H211" s="35">
        <f t="shared" si="120"/>
        <v>3054857.86</v>
      </c>
      <c r="I211" s="35">
        <f t="shared" si="86"/>
        <v>-3428822.3300000005</v>
      </c>
    </row>
    <row r="212" spans="1:9" s="40" customFormat="1" outlineLevel="1" x14ac:dyDescent="0.25">
      <c r="A212" s="36">
        <v>3291</v>
      </c>
      <c r="B212" s="36">
        <v>4</v>
      </c>
      <c r="C212" s="37" t="s">
        <v>143</v>
      </c>
      <c r="D212" s="38">
        <v>1030064.8999999999</v>
      </c>
      <c r="E212" s="39">
        <v>0</v>
      </c>
      <c r="F212" s="39">
        <f>D212+E212</f>
        <v>1030064.8999999999</v>
      </c>
      <c r="G212" s="39">
        <v>4458887.2300000004</v>
      </c>
      <c r="H212" s="39">
        <v>3054857.86</v>
      </c>
      <c r="I212" s="39">
        <f t="shared" si="86"/>
        <v>-3428822.3300000005</v>
      </c>
    </row>
    <row r="213" spans="1:9" s="28" customFormat="1" ht="50.25" customHeight="1" outlineLevel="1" x14ac:dyDescent="0.25">
      <c r="A213" s="30">
        <v>3300</v>
      </c>
      <c r="B213" s="30">
        <v>2</v>
      </c>
      <c r="C213" s="33" t="s">
        <v>144</v>
      </c>
      <c r="D213" s="35">
        <f t="shared" ref="D213:H213" si="121">SUM(D214,D216,D218,D220,D222,D224,D226)</f>
        <v>6733091.2999999998</v>
      </c>
      <c r="E213" s="35">
        <f t="shared" si="121"/>
        <v>0</v>
      </c>
      <c r="F213" s="35">
        <f t="shared" si="121"/>
        <v>6733091.2999999998</v>
      </c>
      <c r="G213" s="35">
        <f t="shared" si="121"/>
        <v>3235518.71</v>
      </c>
      <c r="H213" s="35">
        <f t="shared" si="121"/>
        <v>866687.02</v>
      </c>
      <c r="I213" s="35">
        <f t="shared" si="86"/>
        <v>3497572.59</v>
      </c>
    </row>
    <row r="214" spans="1:9" s="34" customFormat="1" outlineLevel="1" x14ac:dyDescent="0.25">
      <c r="A214" s="30">
        <f>+A215-1</f>
        <v>3310</v>
      </c>
      <c r="B214" s="30">
        <v>3</v>
      </c>
      <c r="C214" s="31" t="str">
        <f>+C215</f>
        <v>SERVICIOS LEGALES, DE CONTABILIDAD, AUDITORÍA Y RELACIONADOS</v>
      </c>
      <c r="D214" s="35">
        <f t="shared" ref="D214:H214" si="122">+D215</f>
        <v>1375170.6</v>
      </c>
      <c r="E214" s="35">
        <f t="shared" si="122"/>
        <v>0</v>
      </c>
      <c r="F214" s="35">
        <f t="shared" si="122"/>
        <v>1375170.6</v>
      </c>
      <c r="G214" s="35">
        <f t="shared" si="122"/>
        <v>437776</v>
      </c>
      <c r="H214" s="35">
        <f t="shared" si="122"/>
        <v>140816</v>
      </c>
      <c r="I214" s="35">
        <f t="shared" si="86"/>
        <v>937394.60000000009</v>
      </c>
    </row>
    <row r="215" spans="1:9" s="40" customFormat="1" ht="28.5" customHeight="1" outlineLevel="1" x14ac:dyDescent="0.25">
      <c r="A215" s="36">
        <v>3311</v>
      </c>
      <c r="B215" s="36">
        <v>4</v>
      </c>
      <c r="C215" s="37" t="s">
        <v>145</v>
      </c>
      <c r="D215" s="38">
        <v>1375170.6</v>
      </c>
      <c r="E215" s="39">
        <v>0</v>
      </c>
      <c r="F215" s="39">
        <f>D215+E215</f>
        <v>1375170.6</v>
      </c>
      <c r="G215" s="39">
        <v>437776</v>
      </c>
      <c r="H215" s="39">
        <v>140816</v>
      </c>
      <c r="I215" s="39">
        <f t="shared" si="86"/>
        <v>937394.60000000009</v>
      </c>
    </row>
    <row r="216" spans="1:9" s="34" customFormat="1" ht="30" outlineLevel="1" x14ac:dyDescent="0.25">
      <c r="A216" s="30">
        <f>+A217-1</f>
        <v>3320</v>
      </c>
      <c r="B216" s="30">
        <v>3</v>
      </c>
      <c r="C216" s="31" t="str">
        <f>+C217</f>
        <v>SERVICIOS DE DISEÑO, ARQUITECTURA, INGENIERÍA Y ACTIVIDADES RELACIONADAS</v>
      </c>
      <c r="D216" s="35">
        <f t="shared" ref="D216:H216" si="123">+D217</f>
        <v>699998.04</v>
      </c>
      <c r="E216" s="35">
        <f t="shared" si="123"/>
        <v>0</v>
      </c>
      <c r="F216" s="35">
        <f t="shared" si="123"/>
        <v>699998.04</v>
      </c>
      <c r="G216" s="35">
        <f t="shared" si="123"/>
        <v>0</v>
      </c>
      <c r="H216" s="35">
        <f t="shared" si="123"/>
        <v>0</v>
      </c>
      <c r="I216" s="35">
        <f t="shared" ref="I216:I227" si="124">+F216-G216</f>
        <v>699998.04</v>
      </c>
    </row>
    <row r="217" spans="1:9" s="40" customFormat="1" ht="30" outlineLevel="1" x14ac:dyDescent="0.25">
      <c r="A217" s="36">
        <v>3321</v>
      </c>
      <c r="B217" s="36">
        <v>4</v>
      </c>
      <c r="C217" s="37" t="s">
        <v>146</v>
      </c>
      <c r="D217" s="38">
        <v>699998.04</v>
      </c>
      <c r="E217" s="39">
        <v>0</v>
      </c>
      <c r="F217" s="39">
        <f>D217+E217</f>
        <v>699998.04</v>
      </c>
      <c r="G217" s="39">
        <v>0</v>
      </c>
      <c r="H217" s="39">
        <v>0</v>
      </c>
      <c r="I217" s="39">
        <f t="shared" si="124"/>
        <v>699998.04</v>
      </c>
    </row>
    <row r="218" spans="1:9" s="34" customFormat="1" ht="30" outlineLevel="1" x14ac:dyDescent="0.25">
      <c r="A218" s="30">
        <f>+A219-1</f>
        <v>3330</v>
      </c>
      <c r="B218" s="30">
        <v>3</v>
      </c>
      <c r="C218" s="31" t="str">
        <f>+C219</f>
        <v>SERVICIOS DE CONSULTORÍA ADMINISTRATIVA, PROCESOS, TÉCNICA Y EN TECNOLOGÍAS DE LA INFORMACIÓN</v>
      </c>
      <c r="D218" s="35">
        <f t="shared" ref="D218:H218" si="125">+D219</f>
        <v>2146941.88</v>
      </c>
      <c r="E218" s="35">
        <f t="shared" si="125"/>
        <v>0</v>
      </c>
      <c r="F218" s="35">
        <f t="shared" si="125"/>
        <v>2146941.88</v>
      </c>
      <c r="G218" s="35">
        <f t="shared" si="125"/>
        <v>1488018.73</v>
      </c>
      <c r="H218" s="35">
        <f t="shared" si="125"/>
        <v>151427</v>
      </c>
      <c r="I218" s="35">
        <f t="shared" si="124"/>
        <v>658923.14999999991</v>
      </c>
    </row>
    <row r="219" spans="1:9" s="40" customFormat="1" ht="30" outlineLevel="1" x14ac:dyDescent="0.25">
      <c r="A219" s="36">
        <v>3331</v>
      </c>
      <c r="B219" s="36">
        <v>4</v>
      </c>
      <c r="C219" s="37" t="s">
        <v>147</v>
      </c>
      <c r="D219" s="38">
        <v>2146941.88</v>
      </c>
      <c r="E219" s="39">
        <v>0</v>
      </c>
      <c r="F219" s="39">
        <f>D219+E219</f>
        <v>2146941.88</v>
      </c>
      <c r="G219" s="39">
        <v>1488018.73</v>
      </c>
      <c r="H219" s="39">
        <v>151427</v>
      </c>
      <c r="I219" s="39">
        <f t="shared" si="124"/>
        <v>658923.14999999991</v>
      </c>
    </row>
    <row r="220" spans="1:9" s="34" customFormat="1" outlineLevel="1" x14ac:dyDescent="0.25">
      <c r="A220" s="30">
        <f>+A221-1</f>
        <v>3340</v>
      </c>
      <c r="B220" s="30">
        <v>3</v>
      </c>
      <c r="C220" s="31" t="str">
        <f>+C221</f>
        <v>SERVICIOS DE CAPACITACIÓN</v>
      </c>
      <c r="D220" s="35">
        <f t="shared" ref="D220:H220" si="126">+D221</f>
        <v>78481.919999999998</v>
      </c>
      <c r="E220" s="35">
        <f t="shared" si="126"/>
        <v>0</v>
      </c>
      <c r="F220" s="35">
        <f t="shared" si="126"/>
        <v>78481.919999999998</v>
      </c>
      <c r="G220" s="35">
        <f t="shared" si="126"/>
        <v>100000</v>
      </c>
      <c r="H220" s="35">
        <f t="shared" si="126"/>
        <v>100000</v>
      </c>
      <c r="I220" s="35">
        <f t="shared" si="124"/>
        <v>-21518.080000000002</v>
      </c>
    </row>
    <row r="221" spans="1:9" s="40" customFormat="1" outlineLevel="1" x14ac:dyDescent="0.25">
      <c r="A221" s="36">
        <v>3341</v>
      </c>
      <c r="B221" s="36">
        <v>4</v>
      </c>
      <c r="C221" s="37" t="s">
        <v>148</v>
      </c>
      <c r="D221" s="38">
        <v>78481.919999999998</v>
      </c>
      <c r="E221" s="39">
        <v>0</v>
      </c>
      <c r="F221" s="39">
        <f>D221+E221</f>
        <v>78481.919999999998</v>
      </c>
      <c r="G221" s="39">
        <v>100000</v>
      </c>
      <c r="H221" s="39">
        <v>100000</v>
      </c>
      <c r="I221" s="39">
        <f t="shared" si="124"/>
        <v>-21518.080000000002</v>
      </c>
    </row>
    <row r="222" spans="1:9" s="34" customFormat="1" outlineLevel="1" x14ac:dyDescent="0.25">
      <c r="A222" s="30">
        <f>+A223-1</f>
        <v>3350</v>
      </c>
      <c r="B222" s="30">
        <v>3</v>
      </c>
      <c r="C222" s="31" t="str">
        <f>+C223</f>
        <v>SERVICIOS DE INVESTIGACIÓN CIENTÍFICA Y DESARROLLO</v>
      </c>
      <c r="D222" s="35">
        <f t="shared" ref="D222:H222" si="127">+D223</f>
        <v>0</v>
      </c>
      <c r="E222" s="35">
        <f t="shared" si="127"/>
        <v>0</v>
      </c>
      <c r="F222" s="35">
        <f t="shared" si="127"/>
        <v>0</v>
      </c>
      <c r="G222" s="35">
        <f t="shared" si="127"/>
        <v>0</v>
      </c>
      <c r="H222" s="35">
        <f t="shared" si="127"/>
        <v>0</v>
      </c>
      <c r="I222" s="35">
        <f t="shared" si="124"/>
        <v>0</v>
      </c>
    </row>
    <row r="223" spans="1:9" s="40" customFormat="1" outlineLevel="1" x14ac:dyDescent="0.25">
      <c r="A223" s="36">
        <v>3351</v>
      </c>
      <c r="B223" s="36">
        <v>4</v>
      </c>
      <c r="C223" s="37" t="s">
        <v>149</v>
      </c>
      <c r="D223" s="38">
        <v>0</v>
      </c>
      <c r="E223" s="39">
        <v>0</v>
      </c>
      <c r="F223" s="39">
        <f>D223+E223</f>
        <v>0</v>
      </c>
      <c r="G223" s="39">
        <v>0</v>
      </c>
      <c r="H223" s="39">
        <v>0</v>
      </c>
      <c r="I223" s="39">
        <f t="shared" si="124"/>
        <v>0</v>
      </c>
    </row>
    <row r="224" spans="1:9" s="34" customFormat="1" outlineLevel="1" x14ac:dyDescent="0.25">
      <c r="A224" s="30">
        <f>+A225-1</f>
        <v>3360</v>
      </c>
      <c r="B224" s="30">
        <v>3</v>
      </c>
      <c r="C224" s="31" t="str">
        <f>+C225</f>
        <v>SERVICIOS DE APOYO ADMINISTRATIVO, FOTOCOPIADO E IMPRESIÓN</v>
      </c>
      <c r="D224" s="35">
        <f t="shared" ref="D224:H224" si="128">+D225</f>
        <v>2432498.8600000003</v>
      </c>
      <c r="E224" s="35">
        <f t="shared" si="128"/>
        <v>0</v>
      </c>
      <c r="F224" s="35">
        <f t="shared" si="128"/>
        <v>2432498.8600000003</v>
      </c>
      <c r="G224" s="35">
        <f t="shared" si="128"/>
        <v>678443.98</v>
      </c>
      <c r="H224" s="35">
        <f t="shared" si="128"/>
        <v>474444.02</v>
      </c>
      <c r="I224" s="35">
        <f t="shared" si="124"/>
        <v>1754054.8800000004</v>
      </c>
    </row>
    <row r="225" spans="1:9" s="40" customFormat="1" ht="28.5" customHeight="1" outlineLevel="1" x14ac:dyDescent="0.25">
      <c r="A225" s="36">
        <v>3361</v>
      </c>
      <c r="B225" s="36">
        <v>4</v>
      </c>
      <c r="C225" s="37" t="s">
        <v>150</v>
      </c>
      <c r="D225" s="38">
        <v>2432498.8600000003</v>
      </c>
      <c r="E225" s="39">
        <v>0</v>
      </c>
      <c r="F225" s="39">
        <f>D225+E225</f>
        <v>2432498.8600000003</v>
      </c>
      <c r="G225" s="39">
        <v>678443.98</v>
      </c>
      <c r="H225" s="39">
        <v>474444.02</v>
      </c>
      <c r="I225" s="39">
        <f t="shared" si="124"/>
        <v>1754054.8800000004</v>
      </c>
    </row>
    <row r="226" spans="1:9" s="34" customFormat="1" outlineLevel="1" x14ac:dyDescent="0.25">
      <c r="A226" s="30">
        <f>+A227-1</f>
        <v>3390</v>
      </c>
      <c r="B226" s="30">
        <v>3</v>
      </c>
      <c r="C226" s="31" t="str">
        <f>+C227</f>
        <v>SERVICIOS PROFESIONALES, CIENTÍFICOS Y TÉCNICOS INTEGRALES</v>
      </c>
      <c r="D226" s="35">
        <f t="shared" ref="D226:H226" si="129">+D227</f>
        <v>0</v>
      </c>
      <c r="E226" s="35">
        <f t="shared" si="129"/>
        <v>0</v>
      </c>
      <c r="F226" s="35">
        <f t="shared" si="129"/>
        <v>0</v>
      </c>
      <c r="G226" s="35">
        <f t="shared" si="129"/>
        <v>531280</v>
      </c>
      <c r="H226" s="35">
        <f t="shared" si="129"/>
        <v>0</v>
      </c>
      <c r="I226" s="35">
        <f t="shared" si="124"/>
        <v>-531280</v>
      </c>
    </row>
    <row r="227" spans="1:9" s="40" customFormat="1" ht="31.5" customHeight="1" outlineLevel="1" x14ac:dyDescent="0.25">
      <c r="A227" s="36">
        <v>3391</v>
      </c>
      <c r="B227" s="36">
        <v>4</v>
      </c>
      <c r="C227" s="37" t="s">
        <v>151</v>
      </c>
      <c r="D227" s="38">
        <v>0</v>
      </c>
      <c r="E227" s="39">
        <v>0</v>
      </c>
      <c r="F227" s="39">
        <f>D227+E227</f>
        <v>0</v>
      </c>
      <c r="G227" s="39">
        <v>531280</v>
      </c>
      <c r="H227" s="39">
        <v>0</v>
      </c>
      <c r="I227" s="39">
        <f t="shared" si="124"/>
        <v>-531280</v>
      </c>
    </row>
    <row r="228" spans="1:9" s="28" customFormat="1" ht="42" customHeight="1" outlineLevel="1" x14ac:dyDescent="0.25">
      <c r="A228" s="30">
        <v>3400</v>
      </c>
      <c r="B228" s="30">
        <v>2</v>
      </c>
      <c r="C228" s="33" t="s">
        <v>152</v>
      </c>
      <c r="D228" s="35">
        <f t="shared" ref="D228:H228" si="130">SUM(D229,D231,D233,D235,D239,D237)</f>
        <v>8404233.0899999999</v>
      </c>
      <c r="E228" s="35">
        <f t="shared" si="130"/>
        <v>0</v>
      </c>
      <c r="F228" s="35">
        <f t="shared" si="130"/>
        <v>8404233.0899999999</v>
      </c>
      <c r="G228" s="35">
        <f t="shared" si="130"/>
        <v>4722316.1900000004</v>
      </c>
      <c r="H228" s="35">
        <f t="shared" si="130"/>
        <v>4531729.13</v>
      </c>
      <c r="I228" s="35">
        <f t="shared" ref="I228" si="131">SUM(I229,I231,I233,I235,I239,I237)</f>
        <v>3681916.9</v>
      </c>
    </row>
    <row r="229" spans="1:9" s="34" customFormat="1" outlineLevel="1" x14ac:dyDescent="0.25">
      <c r="A229" s="30">
        <f>+A230-1</f>
        <v>3410</v>
      </c>
      <c r="B229" s="30">
        <v>3</v>
      </c>
      <c r="C229" s="31" t="str">
        <f>+C230</f>
        <v>SERVICIOS FINANCIEROS Y BANCARIOS</v>
      </c>
      <c r="D229" s="35">
        <f t="shared" ref="D229:H229" si="132">+D230</f>
        <v>4019620.44</v>
      </c>
      <c r="E229" s="35">
        <f t="shared" si="132"/>
        <v>0</v>
      </c>
      <c r="F229" s="35">
        <f t="shared" si="132"/>
        <v>4019620.44</v>
      </c>
      <c r="G229" s="35">
        <f t="shared" si="132"/>
        <v>3663602.23</v>
      </c>
      <c r="H229" s="35">
        <f t="shared" si="132"/>
        <v>3655917.25</v>
      </c>
      <c r="I229" s="35">
        <f t="shared" ref="I229:I292" si="133">+F229-G229</f>
        <v>356018.20999999996</v>
      </c>
    </row>
    <row r="230" spans="1:9" s="40" customFormat="1" outlineLevel="1" x14ac:dyDescent="0.25">
      <c r="A230" s="36">
        <v>3411</v>
      </c>
      <c r="B230" s="36">
        <v>4</v>
      </c>
      <c r="C230" s="37" t="s">
        <v>153</v>
      </c>
      <c r="D230" s="38">
        <v>4019620.44</v>
      </c>
      <c r="E230" s="39">
        <v>0</v>
      </c>
      <c r="F230" s="39">
        <f>D230+E230</f>
        <v>4019620.44</v>
      </c>
      <c r="G230" s="39">
        <v>3663602.23</v>
      </c>
      <c r="H230" s="39">
        <v>3655917.25</v>
      </c>
      <c r="I230" s="39">
        <f t="shared" si="133"/>
        <v>356018.20999999996</v>
      </c>
    </row>
    <row r="231" spans="1:9" s="34" customFormat="1" outlineLevel="1" x14ac:dyDescent="0.25">
      <c r="A231" s="30">
        <f>+A232-1</f>
        <v>3430</v>
      </c>
      <c r="B231" s="30">
        <v>3</v>
      </c>
      <c r="C231" s="31" t="str">
        <f>+C232</f>
        <v>SERVICIOS DE RECAUDACIÓN, TRASLADO Y CUSTODIA DE VALORES</v>
      </c>
      <c r="D231" s="35">
        <f t="shared" ref="D231:H231" si="134">+D232</f>
        <v>1935700.32</v>
      </c>
      <c r="E231" s="35">
        <f t="shared" si="134"/>
        <v>0</v>
      </c>
      <c r="F231" s="35">
        <f t="shared" si="134"/>
        <v>1935700.32</v>
      </c>
      <c r="G231" s="35">
        <f t="shared" si="134"/>
        <v>1040601.13</v>
      </c>
      <c r="H231" s="35">
        <f t="shared" si="134"/>
        <v>867226.28</v>
      </c>
      <c r="I231" s="35">
        <f t="shared" si="133"/>
        <v>895099.19000000006</v>
      </c>
    </row>
    <row r="232" spans="1:9" s="40" customFormat="1" ht="27.75" customHeight="1" outlineLevel="1" x14ac:dyDescent="0.25">
      <c r="A232" s="36">
        <v>3431</v>
      </c>
      <c r="B232" s="36">
        <v>4</v>
      </c>
      <c r="C232" s="37" t="s">
        <v>154</v>
      </c>
      <c r="D232" s="38">
        <v>1935700.32</v>
      </c>
      <c r="E232" s="39">
        <v>0</v>
      </c>
      <c r="F232" s="39">
        <f>D232+E232</f>
        <v>1935700.32</v>
      </c>
      <c r="G232" s="39">
        <v>1040601.13</v>
      </c>
      <c r="H232" s="39">
        <v>867226.28</v>
      </c>
      <c r="I232" s="39">
        <f t="shared" si="133"/>
        <v>895099.19000000006</v>
      </c>
    </row>
    <row r="233" spans="1:9" s="34" customFormat="1" outlineLevel="1" x14ac:dyDescent="0.25">
      <c r="A233" s="30">
        <f>+A234-1</f>
        <v>3440</v>
      </c>
      <c r="B233" s="30">
        <v>3</v>
      </c>
      <c r="C233" s="31" t="str">
        <f>+C234</f>
        <v>SEGUROS DE RESPONSABILIDAD PATRIMONIAL Y FIANZAS</v>
      </c>
      <c r="D233" s="35">
        <f t="shared" ref="D233:H233" si="135">+D234</f>
        <v>0</v>
      </c>
      <c r="E233" s="35">
        <f t="shared" si="135"/>
        <v>0</v>
      </c>
      <c r="F233" s="35">
        <f t="shared" si="135"/>
        <v>0</v>
      </c>
      <c r="G233" s="35">
        <f t="shared" si="135"/>
        <v>0</v>
      </c>
      <c r="H233" s="35">
        <f t="shared" si="135"/>
        <v>0</v>
      </c>
      <c r="I233" s="35">
        <f t="shared" si="133"/>
        <v>0</v>
      </c>
    </row>
    <row r="234" spans="1:9" s="40" customFormat="1" outlineLevel="1" x14ac:dyDescent="0.25">
      <c r="A234" s="36">
        <v>3441</v>
      </c>
      <c r="B234" s="36">
        <v>4</v>
      </c>
      <c r="C234" s="37" t="s">
        <v>155</v>
      </c>
      <c r="D234" s="38">
        <v>0</v>
      </c>
      <c r="E234" s="39">
        <v>0</v>
      </c>
      <c r="F234" s="39">
        <f>D234+E234</f>
        <v>0</v>
      </c>
      <c r="G234" s="39">
        <v>0</v>
      </c>
      <c r="H234" s="39">
        <v>0</v>
      </c>
      <c r="I234" s="39">
        <f t="shared" si="133"/>
        <v>0</v>
      </c>
    </row>
    <row r="235" spans="1:9" s="34" customFormat="1" outlineLevel="1" x14ac:dyDescent="0.25">
      <c r="A235" s="30">
        <f>+A236-1</f>
        <v>3450</v>
      </c>
      <c r="B235" s="30">
        <v>3</v>
      </c>
      <c r="C235" s="31" t="str">
        <f>+C236</f>
        <v>SEGURO DE BIENES PATRIMONIALES</v>
      </c>
      <c r="D235" s="35">
        <f t="shared" ref="D235:H235" si="136">+D236</f>
        <v>2446736.75</v>
      </c>
      <c r="E235" s="35">
        <f t="shared" si="136"/>
        <v>0</v>
      </c>
      <c r="F235" s="35">
        <f t="shared" si="136"/>
        <v>2446736.75</v>
      </c>
      <c r="G235" s="35">
        <f t="shared" si="136"/>
        <v>9743.83</v>
      </c>
      <c r="H235" s="35">
        <f t="shared" si="136"/>
        <v>216.6</v>
      </c>
      <c r="I235" s="35">
        <f t="shared" si="133"/>
        <v>2436992.92</v>
      </c>
    </row>
    <row r="236" spans="1:9" s="40" customFormat="1" outlineLevel="1" x14ac:dyDescent="0.25">
      <c r="A236" s="36">
        <v>3451</v>
      </c>
      <c r="B236" s="36">
        <v>4</v>
      </c>
      <c r="C236" s="37" t="s">
        <v>156</v>
      </c>
      <c r="D236" s="38">
        <v>2446736.75</v>
      </c>
      <c r="E236" s="39">
        <v>0</v>
      </c>
      <c r="F236" s="39">
        <f>D236+E236</f>
        <v>2446736.75</v>
      </c>
      <c r="G236" s="39">
        <v>9743.83</v>
      </c>
      <c r="H236" s="39">
        <v>216.6</v>
      </c>
      <c r="I236" s="39">
        <f t="shared" si="133"/>
        <v>2436992.92</v>
      </c>
    </row>
    <row r="237" spans="1:9" s="34" customFormat="1" outlineLevel="1" x14ac:dyDescent="0.25">
      <c r="A237" s="30">
        <v>3460</v>
      </c>
      <c r="B237" s="30">
        <v>3</v>
      </c>
      <c r="C237" s="31" t="s">
        <v>157</v>
      </c>
      <c r="D237" s="35">
        <f t="shared" ref="D237:H237" si="137">+D238</f>
        <v>2175.58</v>
      </c>
      <c r="E237" s="35">
        <f t="shared" si="137"/>
        <v>0</v>
      </c>
      <c r="F237" s="35">
        <f t="shared" si="137"/>
        <v>2175.58</v>
      </c>
      <c r="G237" s="35">
        <f t="shared" si="137"/>
        <v>7953</v>
      </c>
      <c r="H237" s="35">
        <f t="shared" si="137"/>
        <v>7953</v>
      </c>
      <c r="I237" s="35">
        <f t="shared" si="133"/>
        <v>-5777.42</v>
      </c>
    </row>
    <row r="238" spans="1:9" s="40" customFormat="1" outlineLevel="1" x14ac:dyDescent="0.25">
      <c r="A238" s="36">
        <v>3461</v>
      </c>
      <c r="B238" s="36">
        <v>4</v>
      </c>
      <c r="C238" s="37" t="s">
        <v>157</v>
      </c>
      <c r="D238" s="38">
        <v>2175.58</v>
      </c>
      <c r="E238" s="39">
        <v>0</v>
      </c>
      <c r="F238" s="39">
        <f>D238+E238</f>
        <v>2175.58</v>
      </c>
      <c r="G238" s="39">
        <v>7953</v>
      </c>
      <c r="H238" s="39">
        <v>7953</v>
      </c>
      <c r="I238" s="39">
        <f t="shared" si="133"/>
        <v>-5777.42</v>
      </c>
    </row>
    <row r="239" spans="1:9" s="34" customFormat="1" outlineLevel="1" x14ac:dyDescent="0.25">
      <c r="A239" s="30">
        <f>+A240-1</f>
        <v>3470</v>
      </c>
      <c r="B239" s="30">
        <v>3</v>
      </c>
      <c r="C239" s="31" t="str">
        <f>+C240</f>
        <v>FLETES Y MANIOBRAS</v>
      </c>
      <c r="D239" s="35">
        <f t="shared" ref="D239:H239" si="138">+D240</f>
        <v>0</v>
      </c>
      <c r="E239" s="35">
        <f t="shared" si="138"/>
        <v>0</v>
      </c>
      <c r="F239" s="35">
        <f t="shared" si="138"/>
        <v>0</v>
      </c>
      <c r="G239" s="35">
        <f t="shared" si="138"/>
        <v>416</v>
      </c>
      <c r="H239" s="35">
        <f t="shared" si="138"/>
        <v>416</v>
      </c>
      <c r="I239" s="35">
        <f t="shared" si="133"/>
        <v>-416</v>
      </c>
    </row>
    <row r="240" spans="1:9" s="40" customFormat="1" outlineLevel="1" x14ac:dyDescent="0.25">
      <c r="A240" s="36">
        <v>3471</v>
      </c>
      <c r="B240" s="36">
        <v>4</v>
      </c>
      <c r="C240" s="37" t="s">
        <v>158</v>
      </c>
      <c r="D240" s="38">
        <v>0</v>
      </c>
      <c r="E240" s="39">
        <v>0</v>
      </c>
      <c r="F240" s="39">
        <f>D240+E240</f>
        <v>0</v>
      </c>
      <c r="G240" s="39">
        <v>416</v>
      </c>
      <c r="H240" s="39">
        <v>416</v>
      </c>
      <c r="I240" s="39">
        <f t="shared" si="133"/>
        <v>-416</v>
      </c>
    </row>
    <row r="241" spans="1:9" s="28" customFormat="1" ht="50.25" customHeight="1" outlineLevel="1" x14ac:dyDescent="0.25">
      <c r="A241" s="30">
        <v>3500</v>
      </c>
      <c r="B241" s="30">
        <v>2</v>
      </c>
      <c r="C241" s="33" t="s">
        <v>159</v>
      </c>
      <c r="D241" s="35">
        <f t="shared" ref="D241:H241" si="139">SUM(D242,D244,D246,D248,D250,D252,D254,D256,D258)</f>
        <v>157397546.05000001</v>
      </c>
      <c r="E241" s="35">
        <f t="shared" si="139"/>
        <v>0</v>
      </c>
      <c r="F241" s="35">
        <f t="shared" si="139"/>
        <v>157397546.05000001</v>
      </c>
      <c r="G241" s="35">
        <f t="shared" si="139"/>
        <v>21364106.829999998</v>
      </c>
      <c r="H241" s="35">
        <f t="shared" si="139"/>
        <v>3076253.2800000003</v>
      </c>
      <c r="I241" s="35">
        <f t="shared" si="133"/>
        <v>136033439.22000003</v>
      </c>
    </row>
    <row r="242" spans="1:9" s="34" customFormat="1" outlineLevel="1" x14ac:dyDescent="0.25">
      <c r="A242" s="30">
        <f>+A243-1</f>
        <v>3510</v>
      </c>
      <c r="B242" s="30">
        <v>3</v>
      </c>
      <c r="C242" s="31" t="str">
        <f>+C243</f>
        <v>CONSERVACIÓN Y MANTENIMIENTO MENOR DE INMUEBLES</v>
      </c>
      <c r="D242" s="35">
        <f t="shared" ref="D242:H242" si="140">+D243</f>
        <v>283967.00999999995</v>
      </c>
      <c r="E242" s="35">
        <f t="shared" si="140"/>
        <v>0</v>
      </c>
      <c r="F242" s="35">
        <f t="shared" si="140"/>
        <v>283967.00999999995</v>
      </c>
      <c r="G242" s="35">
        <f t="shared" si="140"/>
        <v>1268500</v>
      </c>
      <c r="H242" s="35">
        <f t="shared" si="140"/>
        <v>0</v>
      </c>
      <c r="I242" s="35">
        <f t="shared" si="133"/>
        <v>-984532.99</v>
      </c>
    </row>
    <row r="243" spans="1:9" s="40" customFormat="1" ht="22.5" customHeight="1" outlineLevel="1" x14ac:dyDescent="0.25">
      <c r="A243" s="36">
        <v>3511</v>
      </c>
      <c r="B243" s="36">
        <v>4</v>
      </c>
      <c r="C243" s="37" t="s">
        <v>160</v>
      </c>
      <c r="D243" s="38">
        <v>283967.00999999995</v>
      </c>
      <c r="E243" s="39">
        <v>0</v>
      </c>
      <c r="F243" s="39">
        <f>D243+E243</f>
        <v>283967.00999999995</v>
      </c>
      <c r="G243" s="39">
        <v>1268500</v>
      </c>
      <c r="H243" s="39">
        <v>0</v>
      </c>
      <c r="I243" s="39">
        <f t="shared" si="133"/>
        <v>-984532.99</v>
      </c>
    </row>
    <row r="244" spans="1:9" s="34" customFormat="1" ht="30" outlineLevel="1" x14ac:dyDescent="0.25">
      <c r="A244" s="30">
        <f>+A245-1</f>
        <v>3520</v>
      </c>
      <c r="B244" s="30">
        <v>3</v>
      </c>
      <c r="C244" s="31" t="str">
        <f>+C245</f>
        <v>INSTALACIÓN, REPARACIÓN Y MANTENIMIENTO DE MOBILIARIO Y EQUIPO DE ADMINISTRACIÓN, EDUCACIONAL Y RECREATIVO</v>
      </c>
      <c r="D244" s="35">
        <f t="shared" ref="D244:H244" si="141">+D245</f>
        <v>132223.65</v>
      </c>
      <c r="E244" s="35">
        <f t="shared" si="141"/>
        <v>0</v>
      </c>
      <c r="F244" s="35">
        <f t="shared" si="141"/>
        <v>132223.65</v>
      </c>
      <c r="G244" s="35">
        <f t="shared" si="141"/>
        <v>185.6</v>
      </c>
      <c r="H244" s="35">
        <f t="shared" si="141"/>
        <v>185.6</v>
      </c>
      <c r="I244" s="35">
        <f t="shared" si="133"/>
        <v>132038.04999999999</v>
      </c>
    </row>
    <row r="245" spans="1:9" s="40" customFormat="1" ht="30" outlineLevel="1" x14ac:dyDescent="0.25">
      <c r="A245" s="36">
        <v>3521</v>
      </c>
      <c r="B245" s="36">
        <v>4</v>
      </c>
      <c r="C245" s="37" t="s">
        <v>161</v>
      </c>
      <c r="D245" s="38">
        <v>132223.65</v>
      </c>
      <c r="E245" s="39">
        <v>0</v>
      </c>
      <c r="F245" s="39">
        <f>D245+E245</f>
        <v>132223.65</v>
      </c>
      <c r="G245" s="39">
        <v>185.6</v>
      </c>
      <c r="H245" s="39">
        <v>185.6</v>
      </c>
      <c r="I245" s="39">
        <f t="shared" si="133"/>
        <v>132038.04999999999</v>
      </c>
    </row>
    <row r="246" spans="1:9" s="34" customFormat="1" ht="30" outlineLevel="1" x14ac:dyDescent="0.25">
      <c r="A246" s="30">
        <f>+A247-1</f>
        <v>3530</v>
      </c>
      <c r="B246" s="30">
        <v>3</v>
      </c>
      <c r="C246" s="31" t="str">
        <f>+C247</f>
        <v>INSTALACIÓN, REPARACIÓN Y MANTENIMIENTO DE EQUIPO DE CÓMPUTO Y TECNOLOGÍA DE LA INFORMACIÓN</v>
      </c>
      <c r="D246" s="35">
        <f t="shared" ref="D246:H246" si="142">+D247</f>
        <v>76896.36</v>
      </c>
      <c r="E246" s="35">
        <f t="shared" si="142"/>
        <v>0</v>
      </c>
      <c r="F246" s="35">
        <f t="shared" si="142"/>
        <v>76896.36</v>
      </c>
      <c r="G246" s="35">
        <f t="shared" si="142"/>
        <v>5800</v>
      </c>
      <c r="H246" s="35">
        <f t="shared" si="142"/>
        <v>5800</v>
      </c>
      <c r="I246" s="35">
        <f t="shared" si="133"/>
        <v>71096.36</v>
      </c>
    </row>
    <row r="247" spans="1:9" s="40" customFormat="1" ht="30" outlineLevel="1" x14ac:dyDescent="0.25">
      <c r="A247" s="36">
        <v>3531</v>
      </c>
      <c r="B247" s="36">
        <v>4</v>
      </c>
      <c r="C247" s="37" t="s">
        <v>162</v>
      </c>
      <c r="D247" s="38">
        <v>76896.36</v>
      </c>
      <c r="E247" s="39">
        <v>0</v>
      </c>
      <c r="F247" s="39">
        <f>D247+E247</f>
        <v>76896.36</v>
      </c>
      <c r="G247" s="39">
        <v>5800</v>
      </c>
      <c r="H247" s="39">
        <v>5800</v>
      </c>
      <c r="I247" s="39">
        <f t="shared" si="133"/>
        <v>71096.36</v>
      </c>
    </row>
    <row r="248" spans="1:9" s="34" customFormat="1" ht="30" outlineLevel="1" x14ac:dyDescent="0.25">
      <c r="A248" s="30">
        <f>+A249-1</f>
        <v>3540</v>
      </c>
      <c r="B248" s="30">
        <v>3</v>
      </c>
      <c r="C248" s="31" t="str">
        <f>+C249</f>
        <v>INSTALACIÓN, REPARACIÓN Y MANTENIMIENTO DE EQUIPO E INSTRUMENTAL MÉDICO Y DE LABORATORIO</v>
      </c>
      <c r="D248" s="35">
        <f t="shared" ref="D248:H248" si="143">+D249</f>
        <v>0</v>
      </c>
      <c r="E248" s="35">
        <f t="shared" si="143"/>
        <v>0</v>
      </c>
      <c r="F248" s="35">
        <f t="shared" si="143"/>
        <v>0</v>
      </c>
      <c r="G248" s="35">
        <f t="shared" si="143"/>
        <v>0</v>
      </c>
      <c r="H248" s="35">
        <f t="shared" si="143"/>
        <v>0</v>
      </c>
      <c r="I248" s="35">
        <f t="shared" si="133"/>
        <v>0</v>
      </c>
    </row>
    <row r="249" spans="1:9" s="40" customFormat="1" ht="30" outlineLevel="1" x14ac:dyDescent="0.25">
      <c r="A249" s="36">
        <v>3541</v>
      </c>
      <c r="B249" s="36">
        <v>4</v>
      </c>
      <c r="C249" s="37" t="s">
        <v>163</v>
      </c>
      <c r="D249" s="38">
        <v>0</v>
      </c>
      <c r="E249" s="39">
        <v>0</v>
      </c>
      <c r="F249" s="39">
        <f>D249+E249</f>
        <v>0</v>
      </c>
      <c r="G249" s="39">
        <v>0</v>
      </c>
      <c r="H249" s="39">
        <v>0</v>
      </c>
      <c r="I249" s="39">
        <f t="shared" si="133"/>
        <v>0</v>
      </c>
    </row>
    <row r="250" spans="1:9" s="34" customFormat="1" outlineLevel="1" x14ac:dyDescent="0.25">
      <c r="A250" s="30">
        <f>+A251-1</f>
        <v>3550</v>
      </c>
      <c r="B250" s="30">
        <v>3</v>
      </c>
      <c r="C250" s="31" t="str">
        <f>+C251</f>
        <v>REPARACIÓN Y MANTENIMIENTO DE EQUIPO DE TRANSPORTE</v>
      </c>
      <c r="D250" s="35">
        <f t="shared" ref="D250:H250" si="144">+D251</f>
        <v>10318965.75</v>
      </c>
      <c r="E250" s="35">
        <f t="shared" si="144"/>
        <v>0</v>
      </c>
      <c r="F250" s="35">
        <f t="shared" si="144"/>
        <v>10318965.75</v>
      </c>
      <c r="G250" s="35">
        <f t="shared" si="144"/>
        <v>688456.00999999989</v>
      </c>
      <c r="H250" s="35">
        <f t="shared" si="144"/>
        <v>175583.25</v>
      </c>
      <c r="I250" s="35">
        <f t="shared" si="133"/>
        <v>9630509.7400000002</v>
      </c>
    </row>
    <row r="251" spans="1:9" s="40" customFormat="1" ht="26.25" customHeight="1" outlineLevel="1" x14ac:dyDescent="0.25">
      <c r="A251" s="36">
        <v>3551</v>
      </c>
      <c r="B251" s="36">
        <v>4</v>
      </c>
      <c r="C251" s="37" t="s">
        <v>164</v>
      </c>
      <c r="D251" s="38">
        <v>10318965.75</v>
      </c>
      <c r="E251" s="39">
        <v>0</v>
      </c>
      <c r="F251" s="39">
        <f>D251+E251</f>
        <v>10318965.75</v>
      </c>
      <c r="G251" s="39">
        <v>688456.00999999989</v>
      </c>
      <c r="H251" s="39">
        <v>175583.25</v>
      </c>
      <c r="I251" s="39">
        <f t="shared" si="133"/>
        <v>9630509.7400000002</v>
      </c>
    </row>
    <row r="252" spans="1:9" s="34" customFormat="1" outlineLevel="1" x14ac:dyDescent="0.25">
      <c r="A252" s="30">
        <f>+A253-1</f>
        <v>3560</v>
      </c>
      <c r="B252" s="30">
        <v>3</v>
      </c>
      <c r="C252" s="31" t="str">
        <f>+C253</f>
        <v>REPARACIÓN Y MANTENIMIENTO DE EQUIPO DE DEFENSA Y SEGURIDAD</v>
      </c>
      <c r="D252" s="35">
        <f t="shared" ref="D252:H252" si="145">+D253</f>
        <v>0</v>
      </c>
      <c r="E252" s="35">
        <f t="shared" si="145"/>
        <v>0</v>
      </c>
      <c r="F252" s="35">
        <f t="shared" si="145"/>
        <v>0</v>
      </c>
      <c r="G252" s="35">
        <f t="shared" si="145"/>
        <v>0</v>
      </c>
      <c r="H252" s="35">
        <f t="shared" si="145"/>
        <v>0</v>
      </c>
      <c r="I252" s="35">
        <f t="shared" si="133"/>
        <v>0</v>
      </c>
    </row>
    <row r="253" spans="1:9" s="40" customFormat="1" ht="15" customHeight="1" outlineLevel="1" x14ac:dyDescent="0.25">
      <c r="A253" s="36">
        <v>3561</v>
      </c>
      <c r="B253" s="36">
        <v>4</v>
      </c>
      <c r="C253" s="37" t="s">
        <v>165</v>
      </c>
      <c r="D253" s="38">
        <v>0</v>
      </c>
      <c r="E253" s="39">
        <v>0</v>
      </c>
      <c r="F253" s="39">
        <f>D253+E253</f>
        <v>0</v>
      </c>
      <c r="G253" s="39">
        <v>0</v>
      </c>
      <c r="H253" s="39">
        <v>0</v>
      </c>
      <c r="I253" s="39">
        <f t="shared" si="133"/>
        <v>0</v>
      </c>
    </row>
    <row r="254" spans="1:9" s="34" customFormat="1" ht="30" outlineLevel="1" x14ac:dyDescent="0.25">
      <c r="A254" s="30">
        <f>+A255-1</f>
        <v>3570</v>
      </c>
      <c r="B254" s="30">
        <v>3</v>
      </c>
      <c r="C254" s="31" t="str">
        <f>+C255</f>
        <v>INSTALACIÓN, REPARACIÓN Y MANTENIMIENTO DE MAQUINARIA, OTROS EQUIPOS Y HERRAMIENTA</v>
      </c>
      <c r="D254" s="35">
        <f t="shared" ref="D254:H254" si="146">+D255</f>
        <v>592406</v>
      </c>
      <c r="E254" s="35">
        <f t="shared" si="146"/>
        <v>0</v>
      </c>
      <c r="F254" s="35">
        <f t="shared" si="146"/>
        <v>592406</v>
      </c>
      <c r="G254" s="35">
        <f t="shared" si="146"/>
        <v>361407.28</v>
      </c>
      <c r="H254" s="35">
        <f t="shared" si="146"/>
        <v>60853.599999999999</v>
      </c>
      <c r="I254" s="35">
        <f t="shared" si="133"/>
        <v>230998.71999999997</v>
      </c>
    </row>
    <row r="255" spans="1:9" s="40" customFormat="1" ht="30" outlineLevel="1" x14ac:dyDescent="0.25">
      <c r="A255" s="36">
        <v>3571</v>
      </c>
      <c r="B255" s="36">
        <v>4</v>
      </c>
      <c r="C255" s="37" t="s">
        <v>166</v>
      </c>
      <c r="D255" s="38">
        <v>592406</v>
      </c>
      <c r="E255" s="39">
        <v>0</v>
      </c>
      <c r="F255" s="39">
        <f>D255+E255</f>
        <v>592406</v>
      </c>
      <c r="G255" s="39">
        <v>361407.28</v>
      </c>
      <c r="H255" s="39">
        <v>60853.599999999999</v>
      </c>
      <c r="I255" s="39">
        <f t="shared" si="133"/>
        <v>230998.71999999997</v>
      </c>
    </row>
    <row r="256" spans="1:9" s="34" customFormat="1" outlineLevel="1" x14ac:dyDescent="0.25">
      <c r="A256" s="30">
        <f>+A257-1</f>
        <v>3580</v>
      </c>
      <c r="B256" s="30">
        <v>3</v>
      </c>
      <c r="C256" s="31" t="str">
        <f>+C257</f>
        <v>SERVICIOS DE LIMPIEZA Y MANEJO DE DESECHOS</v>
      </c>
      <c r="D256" s="35">
        <f t="shared" ref="D256:H256" si="147">+D257</f>
        <v>145991917.28</v>
      </c>
      <c r="E256" s="35">
        <f t="shared" si="147"/>
        <v>0</v>
      </c>
      <c r="F256" s="35">
        <f t="shared" si="147"/>
        <v>145991917.28</v>
      </c>
      <c r="G256" s="35">
        <f t="shared" si="147"/>
        <v>19039757.939999998</v>
      </c>
      <c r="H256" s="35">
        <f t="shared" si="147"/>
        <v>2833830.83</v>
      </c>
      <c r="I256" s="35">
        <f t="shared" si="133"/>
        <v>126952159.34</v>
      </c>
    </row>
    <row r="257" spans="1:9" s="40" customFormat="1" outlineLevel="1" x14ac:dyDescent="0.25">
      <c r="A257" s="36">
        <v>3581</v>
      </c>
      <c r="B257" s="36">
        <v>4</v>
      </c>
      <c r="C257" s="37" t="s">
        <v>167</v>
      </c>
      <c r="D257" s="38">
        <v>145991917.28</v>
      </c>
      <c r="E257" s="39">
        <v>0</v>
      </c>
      <c r="F257" s="39">
        <f>D257+E257</f>
        <v>145991917.28</v>
      </c>
      <c r="G257" s="39">
        <v>19039757.939999998</v>
      </c>
      <c r="H257" s="39">
        <v>2833830.83</v>
      </c>
      <c r="I257" s="39">
        <f t="shared" si="133"/>
        <v>126952159.34</v>
      </c>
    </row>
    <row r="258" spans="1:9" s="34" customFormat="1" outlineLevel="1" x14ac:dyDescent="0.25">
      <c r="A258" s="30">
        <f>+A259-1</f>
        <v>3590</v>
      </c>
      <c r="B258" s="30">
        <v>3</v>
      </c>
      <c r="C258" s="31" t="str">
        <f>+C259</f>
        <v>SERVICIOS DE JARDINERÍA Y FUMIGACIÓN</v>
      </c>
      <c r="D258" s="35">
        <f t="shared" ref="D258:H258" si="148">+D259</f>
        <v>1170</v>
      </c>
      <c r="E258" s="35">
        <f t="shared" si="148"/>
        <v>0</v>
      </c>
      <c r="F258" s="35">
        <f t="shared" si="148"/>
        <v>1170</v>
      </c>
      <c r="G258" s="35">
        <f t="shared" si="148"/>
        <v>0</v>
      </c>
      <c r="H258" s="35">
        <f t="shared" si="148"/>
        <v>0</v>
      </c>
      <c r="I258" s="35">
        <f t="shared" si="133"/>
        <v>1170</v>
      </c>
    </row>
    <row r="259" spans="1:9" s="40" customFormat="1" outlineLevel="1" x14ac:dyDescent="0.25">
      <c r="A259" s="36">
        <v>3591</v>
      </c>
      <c r="B259" s="36">
        <v>4</v>
      </c>
      <c r="C259" s="37" t="s">
        <v>168</v>
      </c>
      <c r="D259" s="38">
        <v>1170</v>
      </c>
      <c r="E259" s="39">
        <v>0</v>
      </c>
      <c r="F259" s="39">
        <f>D259+E259</f>
        <v>1170</v>
      </c>
      <c r="G259" s="39">
        <v>0</v>
      </c>
      <c r="H259" s="39">
        <v>0</v>
      </c>
      <c r="I259" s="39">
        <f t="shared" si="133"/>
        <v>1170</v>
      </c>
    </row>
    <row r="260" spans="1:9" s="28" customFormat="1" ht="33.75" customHeight="1" outlineLevel="1" x14ac:dyDescent="0.25">
      <c r="A260" s="30">
        <v>3600</v>
      </c>
      <c r="B260" s="30">
        <v>2</v>
      </c>
      <c r="C260" s="33" t="s">
        <v>169</v>
      </c>
      <c r="D260" s="35">
        <f t="shared" ref="D260:H260" si="149">SUM(D261,D263,D265,D267,D269,D271,D273)</f>
        <v>38455135.32</v>
      </c>
      <c r="E260" s="35">
        <f t="shared" si="149"/>
        <v>0</v>
      </c>
      <c r="F260" s="35">
        <f t="shared" si="149"/>
        <v>38455135.32</v>
      </c>
      <c r="G260" s="35">
        <f t="shared" si="149"/>
        <v>20135584.190000001</v>
      </c>
      <c r="H260" s="35">
        <f t="shared" si="149"/>
        <v>7177643.0800000001</v>
      </c>
      <c r="I260" s="35">
        <f t="shared" si="133"/>
        <v>18319551.129999999</v>
      </c>
    </row>
    <row r="261" spans="1:9" s="34" customFormat="1" ht="30" outlineLevel="1" x14ac:dyDescent="0.25">
      <c r="A261" s="30">
        <f>+A262-1</f>
        <v>3610</v>
      </c>
      <c r="B261" s="30">
        <v>3</v>
      </c>
      <c r="C261" s="31" t="str">
        <f>+C262</f>
        <v>DIFUSIÓN POR RADIO, TELEVISIÓN Y OTROS MEDIOS DE MENSAJES SOBRE PROGRAMAS Y ACTIVIDADES GUBERNAMENTALES</v>
      </c>
      <c r="D261" s="35">
        <f t="shared" ref="D261:H261" si="150">+D262</f>
        <v>32837031.960000001</v>
      </c>
      <c r="E261" s="35">
        <f t="shared" si="150"/>
        <v>0</v>
      </c>
      <c r="F261" s="35">
        <f t="shared" si="150"/>
        <v>32837031.960000001</v>
      </c>
      <c r="G261" s="35">
        <f t="shared" si="150"/>
        <v>18507824.190000001</v>
      </c>
      <c r="H261" s="35">
        <f t="shared" si="150"/>
        <v>6477883.0800000001</v>
      </c>
      <c r="I261" s="35">
        <f t="shared" si="133"/>
        <v>14329207.77</v>
      </c>
    </row>
    <row r="262" spans="1:9" s="40" customFormat="1" ht="30" outlineLevel="1" x14ac:dyDescent="0.25">
      <c r="A262" s="36">
        <v>3611</v>
      </c>
      <c r="B262" s="36">
        <v>4</v>
      </c>
      <c r="C262" s="37" t="s">
        <v>170</v>
      </c>
      <c r="D262" s="38">
        <v>32837031.960000001</v>
      </c>
      <c r="E262" s="39">
        <v>0</v>
      </c>
      <c r="F262" s="39">
        <f>D262+E262</f>
        <v>32837031.960000001</v>
      </c>
      <c r="G262" s="39">
        <v>18507824.190000001</v>
      </c>
      <c r="H262" s="39">
        <v>6477883.0800000001</v>
      </c>
      <c r="I262" s="39">
        <f t="shared" si="133"/>
        <v>14329207.77</v>
      </c>
    </row>
    <row r="263" spans="1:9" s="34" customFormat="1" ht="30" outlineLevel="1" x14ac:dyDescent="0.25">
      <c r="A263" s="30">
        <f>+A264-1</f>
        <v>3620</v>
      </c>
      <c r="B263" s="30">
        <v>3</v>
      </c>
      <c r="C263" s="31" t="str">
        <f>+C264</f>
        <v>DIFUSIÓN POR RADIO, TELEVISIÓN Y OTROS MEDIOS DE MENSAJES COMERCIALES PARA PROMOVER LA VENTA DE BIENES O SERVICIOS</v>
      </c>
      <c r="D263" s="35">
        <f t="shared" ref="D263:H263" si="151">+D264</f>
        <v>0</v>
      </c>
      <c r="E263" s="35">
        <f t="shared" si="151"/>
        <v>0</v>
      </c>
      <c r="F263" s="35">
        <f t="shared" si="151"/>
        <v>0</v>
      </c>
      <c r="G263" s="35">
        <f t="shared" si="151"/>
        <v>0</v>
      </c>
      <c r="H263" s="35">
        <f t="shared" si="151"/>
        <v>0</v>
      </c>
      <c r="I263" s="35">
        <f t="shared" si="133"/>
        <v>0</v>
      </c>
    </row>
    <row r="264" spans="1:9" s="40" customFormat="1" ht="30.75" customHeight="1" outlineLevel="1" x14ac:dyDescent="0.25">
      <c r="A264" s="36">
        <v>3621</v>
      </c>
      <c r="B264" s="36">
        <v>4</v>
      </c>
      <c r="C264" s="37" t="s">
        <v>171</v>
      </c>
      <c r="D264" s="38">
        <v>0</v>
      </c>
      <c r="E264" s="39">
        <v>0</v>
      </c>
      <c r="F264" s="39">
        <f>D264+E264</f>
        <v>0</v>
      </c>
      <c r="G264" s="39">
        <v>0</v>
      </c>
      <c r="H264" s="39">
        <v>0</v>
      </c>
      <c r="I264" s="39">
        <f t="shared" si="133"/>
        <v>0</v>
      </c>
    </row>
    <row r="265" spans="1:9" s="34" customFormat="1" ht="30" outlineLevel="1" x14ac:dyDescent="0.25">
      <c r="A265" s="30">
        <f>+A266-1</f>
        <v>3630</v>
      </c>
      <c r="B265" s="30">
        <v>3</v>
      </c>
      <c r="C265" s="31" t="str">
        <f>+C266</f>
        <v>SERVICIOS DE CREATIVIDAD, PREPRODUCCIÓN Y PRODUCCIÓN DE PUBLICIDAD, EXCEPTO INTERNET</v>
      </c>
      <c r="D265" s="35">
        <f t="shared" ref="D265:H265" si="152">+D266</f>
        <v>1482968.04</v>
      </c>
      <c r="E265" s="35">
        <f t="shared" si="152"/>
        <v>0</v>
      </c>
      <c r="F265" s="35">
        <f t="shared" si="152"/>
        <v>1482968.04</v>
      </c>
      <c r="G265" s="35">
        <f t="shared" si="152"/>
        <v>534760</v>
      </c>
      <c r="H265" s="35">
        <f t="shared" si="152"/>
        <v>534760</v>
      </c>
      <c r="I265" s="35">
        <f t="shared" si="133"/>
        <v>948208.04</v>
      </c>
    </row>
    <row r="266" spans="1:9" s="40" customFormat="1" ht="30" outlineLevel="1" x14ac:dyDescent="0.25">
      <c r="A266" s="36">
        <v>3631</v>
      </c>
      <c r="B266" s="36">
        <v>4</v>
      </c>
      <c r="C266" s="37" t="s">
        <v>172</v>
      </c>
      <c r="D266" s="38">
        <v>1482968.04</v>
      </c>
      <c r="E266" s="39">
        <v>0</v>
      </c>
      <c r="F266" s="39">
        <f>D266+E266</f>
        <v>1482968.04</v>
      </c>
      <c r="G266" s="39">
        <v>534760</v>
      </c>
      <c r="H266" s="39">
        <v>534760</v>
      </c>
      <c r="I266" s="39">
        <f t="shared" si="133"/>
        <v>948208.04</v>
      </c>
    </row>
    <row r="267" spans="1:9" s="34" customFormat="1" outlineLevel="1" x14ac:dyDescent="0.25">
      <c r="A267" s="30">
        <f>+A268-1</f>
        <v>3640</v>
      </c>
      <c r="B267" s="30">
        <v>3</v>
      </c>
      <c r="C267" s="31" t="str">
        <f>+C268</f>
        <v>SERVICIOS DE REVELADO DE FOTOGRAFÍAS</v>
      </c>
      <c r="D267" s="35">
        <f t="shared" ref="D267:H267" si="153">+D268</f>
        <v>0</v>
      </c>
      <c r="E267" s="35">
        <f t="shared" si="153"/>
        <v>0</v>
      </c>
      <c r="F267" s="35">
        <f t="shared" si="153"/>
        <v>0</v>
      </c>
      <c r="G267" s="35">
        <f t="shared" si="153"/>
        <v>0</v>
      </c>
      <c r="H267" s="35">
        <f t="shared" si="153"/>
        <v>0</v>
      </c>
      <c r="I267" s="35">
        <f t="shared" si="133"/>
        <v>0</v>
      </c>
    </row>
    <row r="268" spans="1:9" s="40" customFormat="1" outlineLevel="1" x14ac:dyDescent="0.25">
      <c r="A268" s="36">
        <v>3641</v>
      </c>
      <c r="B268" s="36">
        <v>4</v>
      </c>
      <c r="C268" s="37" t="s">
        <v>173</v>
      </c>
      <c r="D268" s="38">
        <v>0</v>
      </c>
      <c r="E268" s="39">
        <v>0</v>
      </c>
      <c r="F268" s="39">
        <f>D268+E268</f>
        <v>0</v>
      </c>
      <c r="G268" s="39">
        <v>0</v>
      </c>
      <c r="H268" s="39">
        <v>0</v>
      </c>
      <c r="I268" s="39">
        <f t="shared" si="133"/>
        <v>0</v>
      </c>
    </row>
    <row r="269" spans="1:9" s="34" customFormat="1" outlineLevel="1" x14ac:dyDescent="0.25">
      <c r="A269" s="30">
        <f>+A270-1</f>
        <v>3650</v>
      </c>
      <c r="B269" s="30">
        <v>3</v>
      </c>
      <c r="C269" s="31" t="str">
        <f>+C270</f>
        <v>SERVICIOS DE LA INDUSTRIA FÍLMICA, DEL SONIDO Y DEL VIDEO</v>
      </c>
      <c r="D269" s="35">
        <f t="shared" ref="D269:H269" si="154">+D270</f>
        <v>0</v>
      </c>
      <c r="E269" s="35">
        <f t="shared" si="154"/>
        <v>0</v>
      </c>
      <c r="F269" s="35">
        <f t="shared" si="154"/>
        <v>0</v>
      </c>
      <c r="G269" s="35">
        <f t="shared" si="154"/>
        <v>0</v>
      </c>
      <c r="H269" s="35">
        <f t="shared" si="154"/>
        <v>0</v>
      </c>
      <c r="I269" s="35">
        <f t="shared" si="133"/>
        <v>0</v>
      </c>
    </row>
    <row r="270" spans="1:9" s="40" customFormat="1" outlineLevel="1" x14ac:dyDescent="0.25">
      <c r="A270" s="36">
        <v>3651</v>
      </c>
      <c r="B270" s="36">
        <v>4</v>
      </c>
      <c r="C270" s="37" t="s">
        <v>174</v>
      </c>
      <c r="D270" s="38">
        <v>0</v>
      </c>
      <c r="E270" s="39">
        <v>0</v>
      </c>
      <c r="F270" s="39">
        <f>D270+E270</f>
        <v>0</v>
      </c>
      <c r="G270" s="39">
        <v>0</v>
      </c>
      <c r="H270" s="39">
        <v>0</v>
      </c>
      <c r="I270" s="39">
        <f t="shared" si="133"/>
        <v>0</v>
      </c>
    </row>
    <row r="271" spans="1:9" s="34" customFormat="1" ht="30" outlineLevel="1" x14ac:dyDescent="0.25">
      <c r="A271" s="30">
        <f>+A272-1</f>
        <v>3660</v>
      </c>
      <c r="B271" s="30">
        <v>3</v>
      </c>
      <c r="C271" s="31" t="str">
        <f>+C272</f>
        <v>SERVICIO DE CREACIÓN Y DIFUSIÓN DE CONTENIDO EXCLUSIVAMENTE A TRAVÉS DE INTERNET</v>
      </c>
      <c r="D271" s="35">
        <f t="shared" ref="D271:H271" si="155">+D272</f>
        <v>4135135.3200000003</v>
      </c>
      <c r="E271" s="35">
        <f t="shared" si="155"/>
        <v>0</v>
      </c>
      <c r="F271" s="35">
        <f t="shared" si="155"/>
        <v>4135135.3200000003</v>
      </c>
      <c r="G271" s="35">
        <f t="shared" si="155"/>
        <v>1093000</v>
      </c>
      <c r="H271" s="35">
        <f t="shared" si="155"/>
        <v>165000</v>
      </c>
      <c r="I271" s="35">
        <f t="shared" si="133"/>
        <v>3042135.3200000003</v>
      </c>
    </row>
    <row r="272" spans="1:9" s="40" customFormat="1" ht="30" outlineLevel="1" x14ac:dyDescent="0.25">
      <c r="A272" s="36">
        <v>3661</v>
      </c>
      <c r="B272" s="36">
        <v>4</v>
      </c>
      <c r="C272" s="37" t="s">
        <v>175</v>
      </c>
      <c r="D272" s="38">
        <v>4135135.3200000003</v>
      </c>
      <c r="E272" s="39">
        <v>0</v>
      </c>
      <c r="F272" s="39">
        <f>D272+E272</f>
        <v>4135135.3200000003</v>
      </c>
      <c r="G272" s="39">
        <v>1093000</v>
      </c>
      <c r="H272" s="39">
        <v>165000</v>
      </c>
      <c r="I272" s="39">
        <f t="shared" si="133"/>
        <v>3042135.3200000003</v>
      </c>
    </row>
    <row r="273" spans="1:9" s="34" customFormat="1" outlineLevel="1" x14ac:dyDescent="0.25">
      <c r="A273" s="30">
        <f>+A274-1</f>
        <v>3690</v>
      </c>
      <c r="B273" s="30">
        <v>3</v>
      </c>
      <c r="C273" s="31" t="str">
        <f>+C274</f>
        <v>OTROS SERVICIOS DE INFORMACIÓN</v>
      </c>
      <c r="D273" s="35">
        <f t="shared" ref="D273:H273" si="156">+D274</f>
        <v>0</v>
      </c>
      <c r="E273" s="35">
        <f t="shared" si="156"/>
        <v>0</v>
      </c>
      <c r="F273" s="35">
        <f t="shared" si="156"/>
        <v>0</v>
      </c>
      <c r="G273" s="35">
        <f t="shared" si="156"/>
        <v>0</v>
      </c>
      <c r="H273" s="35">
        <f t="shared" si="156"/>
        <v>0</v>
      </c>
      <c r="I273" s="35">
        <f t="shared" si="133"/>
        <v>0</v>
      </c>
    </row>
    <row r="274" spans="1:9" s="40" customFormat="1" outlineLevel="1" x14ac:dyDescent="0.25">
      <c r="A274" s="36">
        <v>3691</v>
      </c>
      <c r="B274" s="36">
        <v>4</v>
      </c>
      <c r="C274" s="37" t="s">
        <v>176</v>
      </c>
      <c r="D274" s="38">
        <v>0</v>
      </c>
      <c r="E274" s="39">
        <v>0</v>
      </c>
      <c r="F274" s="39">
        <f>D274+E274</f>
        <v>0</v>
      </c>
      <c r="G274" s="39">
        <v>0</v>
      </c>
      <c r="H274" s="39">
        <v>0</v>
      </c>
      <c r="I274" s="39">
        <f t="shared" si="133"/>
        <v>0</v>
      </c>
    </row>
    <row r="275" spans="1:9" s="28" customFormat="1" ht="30" customHeight="1" outlineLevel="1" x14ac:dyDescent="0.25">
      <c r="A275" s="30">
        <v>3700</v>
      </c>
      <c r="B275" s="30">
        <v>2</v>
      </c>
      <c r="C275" s="33" t="s">
        <v>177</v>
      </c>
      <c r="D275" s="35">
        <f t="shared" ref="D275:H275" si="157">SUM(D276,D278,D280,D282,D284,D286,D288,D290,D292)</f>
        <v>2387576.46</v>
      </c>
      <c r="E275" s="35">
        <f t="shared" si="157"/>
        <v>0</v>
      </c>
      <c r="F275" s="35">
        <f t="shared" si="157"/>
        <v>2387576.46</v>
      </c>
      <c r="G275" s="35">
        <f t="shared" si="157"/>
        <v>473731.51000000013</v>
      </c>
      <c r="H275" s="35">
        <f t="shared" si="157"/>
        <v>467499.31000000006</v>
      </c>
      <c r="I275" s="35">
        <f t="shared" si="133"/>
        <v>1913844.9499999997</v>
      </c>
    </row>
    <row r="276" spans="1:9" s="34" customFormat="1" outlineLevel="1" x14ac:dyDescent="0.25">
      <c r="A276" s="30">
        <f>+A277-1</f>
        <v>3710</v>
      </c>
      <c r="B276" s="30">
        <v>3</v>
      </c>
      <c r="C276" s="31" t="str">
        <f>+C277</f>
        <v>PASAJES AÉREOS</v>
      </c>
      <c r="D276" s="35">
        <f t="shared" ref="D276:H276" si="158">+D277</f>
        <v>668253.79999999993</v>
      </c>
      <c r="E276" s="35">
        <f t="shared" si="158"/>
        <v>0</v>
      </c>
      <c r="F276" s="35">
        <f t="shared" si="158"/>
        <v>668253.79999999993</v>
      </c>
      <c r="G276" s="35">
        <f t="shared" si="158"/>
        <v>179377.80000000002</v>
      </c>
      <c r="H276" s="35">
        <f t="shared" si="158"/>
        <v>179377.80000000002</v>
      </c>
      <c r="I276" s="35">
        <f t="shared" si="133"/>
        <v>488875.99999999988</v>
      </c>
    </row>
    <row r="277" spans="1:9" s="40" customFormat="1" outlineLevel="1" x14ac:dyDescent="0.25">
      <c r="A277" s="36">
        <v>3711</v>
      </c>
      <c r="B277" s="36">
        <v>4</v>
      </c>
      <c r="C277" s="37" t="s">
        <v>178</v>
      </c>
      <c r="D277" s="38">
        <v>668253.79999999993</v>
      </c>
      <c r="E277" s="39">
        <v>0</v>
      </c>
      <c r="F277" s="39">
        <f>D277+E277</f>
        <v>668253.79999999993</v>
      </c>
      <c r="G277" s="39">
        <v>179377.80000000002</v>
      </c>
      <c r="H277" s="39">
        <v>179377.80000000002</v>
      </c>
      <c r="I277" s="39">
        <f t="shared" si="133"/>
        <v>488875.99999999988</v>
      </c>
    </row>
    <row r="278" spans="1:9" s="34" customFormat="1" outlineLevel="1" x14ac:dyDescent="0.25">
      <c r="A278" s="30">
        <f>+A279-1</f>
        <v>3720</v>
      </c>
      <c r="B278" s="30">
        <v>3</v>
      </c>
      <c r="C278" s="31" t="str">
        <f>+C279</f>
        <v>PASAJES TERRESTRES</v>
      </c>
      <c r="D278" s="35">
        <f t="shared" ref="D278:H278" si="159">+D279</f>
        <v>893630.22999999986</v>
      </c>
      <c r="E278" s="35">
        <f t="shared" si="159"/>
        <v>0</v>
      </c>
      <c r="F278" s="35">
        <f t="shared" si="159"/>
        <v>893630.22999999986</v>
      </c>
      <c r="G278" s="35">
        <f t="shared" si="159"/>
        <v>199928.28000000003</v>
      </c>
      <c r="H278" s="35">
        <f t="shared" si="159"/>
        <v>194014.08000000002</v>
      </c>
      <c r="I278" s="35">
        <f t="shared" si="133"/>
        <v>693701.94999999984</v>
      </c>
    </row>
    <row r="279" spans="1:9" s="40" customFormat="1" outlineLevel="1" x14ac:dyDescent="0.25">
      <c r="A279" s="36">
        <v>3721</v>
      </c>
      <c r="B279" s="36">
        <v>4</v>
      </c>
      <c r="C279" s="37" t="s">
        <v>179</v>
      </c>
      <c r="D279" s="38">
        <v>893630.22999999986</v>
      </c>
      <c r="E279" s="39">
        <v>0</v>
      </c>
      <c r="F279" s="39">
        <f>D279+E279</f>
        <v>893630.22999999986</v>
      </c>
      <c r="G279" s="39">
        <v>199928.28000000003</v>
      </c>
      <c r="H279" s="39">
        <v>194014.08000000002</v>
      </c>
      <c r="I279" s="39">
        <f t="shared" si="133"/>
        <v>693701.94999999984</v>
      </c>
    </row>
    <row r="280" spans="1:9" s="34" customFormat="1" outlineLevel="1" x14ac:dyDescent="0.25">
      <c r="A280" s="30">
        <f>+A281-1</f>
        <v>3730</v>
      </c>
      <c r="B280" s="30">
        <v>3</v>
      </c>
      <c r="C280" s="31" t="str">
        <f>+C281</f>
        <v>PASAJES MARÍTIMOS, LACUSTRES Y FLUVIALES</v>
      </c>
      <c r="D280" s="35">
        <f t="shared" ref="D280:H280" si="160">+D281</f>
        <v>0</v>
      </c>
      <c r="E280" s="35">
        <f t="shared" si="160"/>
        <v>0</v>
      </c>
      <c r="F280" s="35">
        <f t="shared" si="160"/>
        <v>0</v>
      </c>
      <c r="G280" s="35">
        <f t="shared" si="160"/>
        <v>0</v>
      </c>
      <c r="H280" s="35">
        <f t="shared" si="160"/>
        <v>0</v>
      </c>
      <c r="I280" s="35">
        <f t="shared" si="133"/>
        <v>0</v>
      </c>
    </row>
    <row r="281" spans="1:9" s="40" customFormat="1" ht="15" customHeight="1" outlineLevel="1" x14ac:dyDescent="0.25">
      <c r="A281" s="36">
        <v>3731</v>
      </c>
      <c r="B281" s="36">
        <v>4</v>
      </c>
      <c r="C281" s="37" t="s">
        <v>180</v>
      </c>
      <c r="D281" s="38">
        <v>0</v>
      </c>
      <c r="E281" s="39">
        <v>0</v>
      </c>
      <c r="F281" s="39">
        <f>D281+E281</f>
        <v>0</v>
      </c>
      <c r="G281" s="39">
        <v>0</v>
      </c>
      <c r="H281" s="39">
        <v>0</v>
      </c>
      <c r="I281" s="39">
        <f t="shared" si="133"/>
        <v>0</v>
      </c>
    </row>
    <row r="282" spans="1:9" s="34" customFormat="1" outlineLevel="1" x14ac:dyDescent="0.25">
      <c r="A282" s="30">
        <f>+A283-1</f>
        <v>3740</v>
      </c>
      <c r="B282" s="30">
        <v>3</v>
      </c>
      <c r="C282" s="31" t="str">
        <f>+C283</f>
        <v>AUTOTRANSPORTE</v>
      </c>
      <c r="D282" s="35">
        <f t="shared" ref="D282:H282" si="161">+D283</f>
        <v>0</v>
      </c>
      <c r="E282" s="35">
        <f t="shared" si="161"/>
        <v>0</v>
      </c>
      <c r="F282" s="35">
        <f t="shared" si="161"/>
        <v>0</v>
      </c>
      <c r="G282" s="35">
        <f t="shared" si="161"/>
        <v>0</v>
      </c>
      <c r="H282" s="35">
        <f t="shared" si="161"/>
        <v>0</v>
      </c>
      <c r="I282" s="35">
        <f t="shared" si="133"/>
        <v>0</v>
      </c>
    </row>
    <row r="283" spans="1:9" s="40" customFormat="1" ht="15" customHeight="1" outlineLevel="1" x14ac:dyDescent="0.25">
      <c r="A283" s="36">
        <v>3741</v>
      </c>
      <c r="B283" s="36">
        <v>4</v>
      </c>
      <c r="C283" s="37" t="s">
        <v>181</v>
      </c>
      <c r="D283" s="38">
        <v>0</v>
      </c>
      <c r="E283" s="39">
        <v>0</v>
      </c>
      <c r="F283" s="39">
        <f>D283+E283</f>
        <v>0</v>
      </c>
      <c r="G283" s="39">
        <v>0</v>
      </c>
      <c r="H283" s="39">
        <v>0</v>
      </c>
      <c r="I283" s="39">
        <f t="shared" si="133"/>
        <v>0</v>
      </c>
    </row>
    <row r="284" spans="1:9" s="34" customFormat="1" outlineLevel="1" x14ac:dyDescent="0.25">
      <c r="A284" s="30">
        <f>+A285-1</f>
        <v>3750</v>
      </c>
      <c r="B284" s="30">
        <v>3</v>
      </c>
      <c r="C284" s="31" t="str">
        <f>+C285</f>
        <v>VIÁTICOS EN EL PAÍS</v>
      </c>
      <c r="D284" s="35">
        <f t="shared" ref="D284:H284" si="162">+D285</f>
        <v>519057.96999999991</v>
      </c>
      <c r="E284" s="35">
        <f t="shared" si="162"/>
        <v>0</v>
      </c>
      <c r="F284" s="35">
        <f t="shared" si="162"/>
        <v>519057.96999999991</v>
      </c>
      <c r="G284" s="35">
        <f t="shared" si="162"/>
        <v>39527.410000000003</v>
      </c>
      <c r="H284" s="35">
        <f t="shared" si="162"/>
        <v>39209.410000000003</v>
      </c>
      <c r="I284" s="35">
        <f t="shared" si="133"/>
        <v>479530.55999999994</v>
      </c>
    </row>
    <row r="285" spans="1:9" s="40" customFormat="1" outlineLevel="1" x14ac:dyDescent="0.25">
      <c r="A285" s="36">
        <v>3751</v>
      </c>
      <c r="B285" s="36">
        <v>4</v>
      </c>
      <c r="C285" s="37" t="s">
        <v>182</v>
      </c>
      <c r="D285" s="38">
        <v>519057.96999999991</v>
      </c>
      <c r="E285" s="39">
        <v>0</v>
      </c>
      <c r="F285" s="39">
        <f>D285+E285</f>
        <v>519057.96999999991</v>
      </c>
      <c r="G285" s="39">
        <v>39527.410000000003</v>
      </c>
      <c r="H285" s="39">
        <v>39209.410000000003</v>
      </c>
      <c r="I285" s="39">
        <f t="shared" si="133"/>
        <v>479530.55999999994</v>
      </c>
    </row>
    <row r="286" spans="1:9" s="34" customFormat="1" outlineLevel="1" x14ac:dyDescent="0.25">
      <c r="A286" s="30">
        <f>+A287-1</f>
        <v>3760</v>
      </c>
      <c r="B286" s="30">
        <v>3</v>
      </c>
      <c r="C286" s="31" t="str">
        <f>+C287</f>
        <v>VIÁTICOS EN EL EXTRANJERO</v>
      </c>
      <c r="D286" s="35">
        <f t="shared" ref="D286:H286" si="163">+D287</f>
        <v>295720.80000000005</v>
      </c>
      <c r="E286" s="35">
        <f t="shared" si="163"/>
        <v>0</v>
      </c>
      <c r="F286" s="35">
        <f t="shared" si="163"/>
        <v>295720.80000000005</v>
      </c>
      <c r="G286" s="35">
        <f t="shared" si="163"/>
        <v>49998.02</v>
      </c>
      <c r="H286" s="35">
        <f t="shared" si="163"/>
        <v>49998.02</v>
      </c>
      <c r="I286" s="35">
        <f t="shared" si="133"/>
        <v>245722.78000000006</v>
      </c>
    </row>
    <row r="287" spans="1:9" s="40" customFormat="1" outlineLevel="1" x14ac:dyDescent="0.25">
      <c r="A287" s="36">
        <v>3761</v>
      </c>
      <c r="B287" s="36">
        <v>4</v>
      </c>
      <c r="C287" s="37" t="s">
        <v>183</v>
      </c>
      <c r="D287" s="38">
        <v>295720.80000000005</v>
      </c>
      <c r="E287" s="39">
        <v>0</v>
      </c>
      <c r="F287" s="39">
        <f>D287+E287</f>
        <v>295720.80000000005</v>
      </c>
      <c r="G287" s="39">
        <v>49998.02</v>
      </c>
      <c r="H287" s="39">
        <v>49998.02</v>
      </c>
      <c r="I287" s="39">
        <f t="shared" si="133"/>
        <v>245722.78000000006</v>
      </c>
    </row>
    <row r="288" spans="1:9" s="34" customFormat="1" outlineLevel="1" x14ac:dyDescent="0.25">
      <c r="A288" s="30">
        <f>+A289-1</f>
        <v>3770</v>
      </c>
      <c r="B288" s="30">
        <v>3</v>
      </c>
      <c r="C288" s="31" t="str">
        <f>+C289</f>
        <v>GASTOS DE INSTALACIÓN Y TRASLADO DE MENAJE</v>
      </c>
      <c r="D288" s="35">
        <f t="shared" ref="D288:H288" si="164">+D289</f>
        <v>0</v>
      </c>
      <c r="E288" s="35">
        <f t="shared" si="164"/>
        <v>0</v>
      </c>
      <c r="F288" s="35">
        <f t="shared" si="164"/>
        <v>0</v>
      </c>
      <c r="G288" s="35">
        <f t="shared" si="164"/>
        <v>0</v>
      </c>
      <c r="H288" s="35">
        <f t="shared" si="164"/>
        <v>0</v>
      </c>
      <c r="I288" s="35">
        <f t="shared" si="133"/>
        <v>0</v>
      </c>
    </row>
    <row r="289" spans="1:9" s="40" customFormat="1" ht="15" customHeight="1" outlineLevel="1" x14ac:dyDescent="0.25">
      <c r="A289" s="36">
        <v>3771</v>
      </c>
      <c r="B289" s="36">
        <v>4</v>
      </c>
      <c r="C289" s="37" t="s">
        <v>184</v>
      </c>
      <c r="D289" s="38">
        <v>0</v>
      </c>
      <c r="E289" s="39">
        <v>0</v>
      </c>
      <c r="F289" s="39">
        <f>D289+E289</f>
        <v>0</v>
      </c>
      <c r="G289" s="39">
        <v>0</v>
      </c>
      <c r="H289" s="39">
        <v>0</v>
      </c>
      <c r="I289" s="39">
        <f t="shared" si="133"/>
        <v>0</v>
      </c>
    </row>
    <row r="290" spans="1:9" s="34" customFormat="1" outlineLevel="1" x14ac:dyDescent="0.25">
      <c r="A290" s="30">
        <f>+A291-1</f>
        <v>3780</v>
      </c>
      <c r="B290" s="30">
        <v>3</v>
      </c>
      <c r="C290" s="31" t="str">
        <f>+C291</f>
        <v>SERVICIOS INTEGRALES DE TRASLADO Y VIÁTICOS</v>
      </c>
      <c r="D290" s="35">
        <f t="shared" ref="D290:H290" si="165">+D291</f>
        <v>0</v>
      </c>
      <c r="E290" s="35">
        <f t="shared" si="165"/>
        <v>0</v>
      </c>
      <c r="F290" s="35">
        <f t="shared" si="165"/>
        <v>0</v>
      </c>
      <c r="G290" s="35">
        <f t="shared" si="165"/>
        <v>4800</v>
      </c>
      <c r="H290" s="35">
        <f t="shared" si="165"/>
        <v>4800</v>
      </c>
      <c r="I290" s="35">
        <f t="shared" si="133"/>
        <v>-4800</v>
      </c>
    </row>
    <row r="291" spans="1:9" s="40" customFormat="1" outlineLevel="1" x14ac:dyDescent="0.25">
      <c r="A291" s="36">
        <v>3781</v>
      </c>
      <c r="B291" s="36">
        <v>4</v>
      </c>
      <c r="C291" s="37" t="s">
        <v>185</v>
      </c>
      <c r="D291" s="38">
        <v>0</v>
      </c>
      <c r="E291" s="39">
        <v>0</v>
      </c>
      <c r="F291" s="39">
        <f>D291+E291</f>
        <v>0</v>
      </c>
      <c r="G291" s="39">
        <v>4800</v>
      </c>
      <c r="H291" s="39">
        <v>4800</v>
      </c>
      <c r="I291" s="39">
        <f t="shared" si="133"/>
        <v>-4800</v>
      </c>
    </row>
    <row r="292" spans="1:9" s="34" customFormat="1" outlineLevel="1" x14ac:dyDescent="0.25">
      <c r="A292" s="30">
        <f>+A293-1</f>
        <v>3790</v>
      </c>
      <c r="B292" s="30">
        <v>3</v>
      </c>
      <c r="C292" s="31" t="str">
        <f>+C293</f>
        <v>OTROS SERVICIOS DE TRASLADO Y HOSPEDAJE</v>
      </c>
      <c r="D292" s="35">
        <f t="shared" ref="D292:H292" si="166">+D293</f>
        <v>10913.66</v>
      </c>
      <c r="E292" s="35">
        <f t="shared" si="166"/>
        <v>0</v>
      </c>
      <c r="F292" s="35">
        <f t="shared" si="166"/>
        <v>10913.66</v>
      </c>
      <c r="G292" s="35">
        <f t="shared" si="166"/>
        <v>100</v>
      </c>
      <c r="H292" s="35">
        <f t="shared" si="166"/>
        <v>100</v>
      </c>
      <c r="I292" s="35">
        <f t="shared" si="133"/>
        <v>10813.66</v>
      </c>
    </row>
    <row r="293" spans="1:9" s="40" customFormat="1" outlineLevel="1" x14ac:dyDescent="0.25">
      <c r="A293" s="36">
        <v>3791</v>
      </c>
      <c r="B293" s="36">
        <v>4</v>
      </c>
      <c r="C293" s="37" t="s">
        <v>186</v>
      </c>
      <c r="D293" s="38">
        <v>10913.66</v>
      </c>
      <c r="E293" s="39">
        <v>0</v>
      </c>
      <c r="F293" s="39">
        <f>D293+E293</f>
        <v>10913.66</v>
      </c>
      <c r="G293" s="39">
        <v>100</v>
      </c>
      <c r="H293" s="39">
        <v>100</v>
      </c>
      <c r="I293" s="39">
        <f t="shared" ref="I293:I356" si="167">+F293-G293</f>
        <v>10813.66</v>
      </c>
    </row>
    <row r="294" spans="1:9" s="28" customFormat="1" ht="30" customHeight="1" outlineLevel="1" x14ac:dyDescent="0.25">
      <c r="A294" s="30">
        <v>3800</v>
      </c>
      <c r="B294" s="30">
        <v>2</v>
      </c>
      <c r="C294" s="33" t="s">
        <v>187</v>
      </c>
      <c r="D294" s="35">
        <f t="shared" ref="D294:H294" si="168">SUM(D295,D297,D299,D302,D304)</f>
        <v>26279047.390000004</v>
      </c>
      <c r="E294" s="35">
        <f t="shared" si="168"/>
        <v>0</v>
      </c>
      <c r="F294" s="35">
        <f t="shared" si="168"/>
        <v>26279047.390000004</v>
      </c>
      <c r="G294" s="35">
        <f t="shared" si="168"/>
        <v>11122106.560000002</v>
      </c>
      <c r="H294" s="35">
        <f t="shared" si="168"/>
        <v>11048673.580000002</v>
      </c>
      <c r="I294" s="35">
        <f t="shared" si="167"/>
        <v>15156940.830000002</v>
      </c>
    </row>
    <row r="295" spans="1:9" s="34" customFormat="1" outlineLevel="1" x14ac:dyDescent="0.25">
      <c r="A295" s="30">
        <f>+A296-1</f>
        <v>3810</v>
      </c>
      <c r="B295" s="30">
        <v>3</v>
      </c>
      <c r="C295" s="31" t="str">
        <f>+C296</f>
        <v>GASTOS DE CEREMONIAL</v>
      </c>
      <c r="D295" s="35">
        <f t="shared" ref="D295:H295" si="169">+D296</f>
        <v>321519.35999999999</v>
      </c>
      <c r="E295" s="35">
        <f t="shared" si="169"/>
        <v>0</v>
      </c>
      <c r="F295" s="35">
        <f t="shared" si="169"/>
        <v>321519.35999999999</v>
      </c>
      <c r="G295" s="35">
        <f t="shared" si="169"/>
        <v>17805.18</v>
      </c>
      <c r="H295" s="35">
        <f t="shared" si="169"/>
        <v>17805.18</v>
      </c>
      <c r="I295" s="35">
        <f t="shared" si="167"/>
        <v>303714.18</v>
      </c>
    </row>
    <row r="296" spans="1:9" s="40" customFormat="1" outlineLevel="1" x14ac:dyDescent="0.25">
      <c r="A296" s="36">
        <v>3811</v>
      </c>
      <c r="B296" s="36">
        <v>4</v>
      </c>
      <c r="C296" s="37" t="s">
        <v>188</v>
      </c>
      <c r="D296" s="38">
        <v>321519.35999999999</v>
      </c>
      <c r="E296" s="39">
        <v>0</v>
      </c>
      <c r="F296" s="39">
        <f>D296+E296</f>
        <v>321519.35999999999</v>
      </c>
      <c r="G296" s="39">
        <v>17805.18</v>
      </c>
      <c r="H296" s="39">
        <v>17805.18</v>
      </c>
      <c r="I296" s="39">
        <f t="shared" si="167"/>
        <v>303714.18</v>
      </c>
    </row>
    <row r="297" spans="1:9" s="34" customFormat="1" outlineLevel="1" x14ac:dyDescent="0.25">
      <c r="A297" s="30">
        <f>+A298-1</f>
        <v>3820</v>
      </c>
      <c r="B297" s="30">
        <v>3</v>
      </c>
      <c r="C297" s="31" t="str">
        <f>+C298</f>
        <v>GASTOS DE ORDEN SOCIAL Y CULTURAL</v>
      </c>
      <c r="D297" s="35">
        <f t="shared" ref="D297:H297" si="170">+D298</f>
        <v>24741386.920000006</v>
      </c>
      <c r="E297" s="35">
        <f t="shared" si="170"/>
        <v>0</v>
      </c>
      <c r="F297" s="35">
        <f t="shared" si="170"/>
        <v>24741386.920000006</v>
      </c>
      <c r="G297" s="35">
        <f t="shared" si="170"/>
        <v>11091953.380000003</v>
      </c>
      <c r="H297" s="35">
        <f t="shared" si="170"/>
        <v>11018520.400000002</v>
      </c>
      <c r="I297" s="35">
        <f t="shared" si="167"/>
        <v>13649433.540000003</v>
      </c>
    </row>
    <row r="298" spans="1:9" s="40" customFormat="1" outlineLevel="1" x14ac:dyDescent="0.25">
      <c r="A298" s="36">
        <v>3821</v>
      </c>
      <c r="B298" s="36">
        <v>4</v>
      </c>
      <c r="C298" s="37" t="s">
        <v>189</v>
      </c>
      <c r="D298" s="38">
        <v>24741386.920000006</v>
      </c>
      <c r="E298" s="39">
        <v>0</v>
      </c>
      <c r="F298" s="39">
        <f>D298+E298</f>
        <v>24741386.920000006</v>
      </c>
      <c r="G298" s="39">
        <v>11091953.380000003</v>
      </c>
      <c r="H298" s="39">
        <v>11018520.400000002</v>
      </c>
      <c r="I298" s="39">
        <f t="shared" si="167"/>
        <v>13649433.540000003</v>
      </c>
    </row>
    <row r="299" spans="1:9" s="34" customFormat="1" outlineLevel="1" x14ac:dyDescent="0.25">
      <c r="A299" s="30">
        <f>+A300-1</f>
        <v>3830</v>
      </c>
      <c r="B299" s="30">
        <v>3</v>
      </c>
      <c r="C299" s="31" t="str">
        <f>+C300</f>
        <v>CONGRESOS Y CONVENCIONES</v>
      </c>
      <c r="D299" s="35">
        <f t="shared" ref="D299:H299" si="171">SUM(D300:D301)</f>
        <v>1216141.1100000001</v>
      </c>
      <c r="E299" s="35">
        <f t="shared" si="171"/>
        <v>0</v>
      </c>
      <c r="F299" s="35">
        <f t="shared" si="171"/>
        <v>1216141.1100000001</v>
      </c>
      <c r="G299" s="35">
        <f t="shared" si="171"/>
        <v>12348</v>
      </c>
      <c r="H299" s="35">
        <f t="shared" si="171"/>
        <v>12348</v>
      </c>
      <c r="I299" s="35">
        <f t="shared" si="167"/>
        <v>1203793.1100000001</v>
      </c>
    </row>
    <row r="300" spans="1:9" s="40" customFormat="1" outlineLevel="1" x14ac:dyDescent="0.25">
      <c r="A300" s="36">
        <v>3831</v>
      </c>
      <c r="B300" s="36">
        <v>4</v>
      </c>
      <c r="C300" s="37" t="s">
        <v>190</v>
      </c>
      <c r="D300" s="38">
        <v>1216141.1100000001</v>
      </c>
      <c r="E300" s="39">
        <v>0</v>
      </c>
      <c r="F300" s="39">
        <f t="shared" ref="F300:F301" si="172">D300+E300</f>
        <v>1216141.1100000001</v>
      </c>
      <c r="G300" s="39">
        <v>12348</v>
      </c>
      <c r="H300" s="39">
        <v>12348</v>
      </c>
      <c r="I300" s="39">
        <f t="shared" si="167"/>
        <v>1203793.1100000001</v>
      </c>
    </row>
    <row r="301" spans="1:9" s="40" customFormat="1" outlineLevel="1" x14ac:dyDescent="0.25">
      <c r="A301" s="36">
        <v>3832</v>
      </c>
      <c r="B301" s="36">
        <v>4</v>
      </c>
      <c r="C301" s="37" t="s">
        <v>191</v>
      </c>
      <c r="D301" s="38">
        <v>0</v>
      </c>
      <c r="E301" s="39">
        <v>0</v>
      </c>
      <c r="F301" s="39">
        <f t="shared" si="172"/>
        <v>0</v>
      </c>
      <c r="G301" s="39">
        <v>0</v>
      </c>
      <c r="H301" s="39">
        <v>0</v>
      </c>
      <c r="I301" s="39">
        <f t="shared" si="167"/>
        <v>0</v>
      </c>
    </row>
    <row r="302" spans="1:9" s="34" customFormat="1" outlineLevel="1" x14ac:dyDescent="0.25">
      <c r="A302" s="30">
        <f>+A303-1</f>
        <v>3840</v>
      </c>
      <c r="B302" s="30">
        <v>3</v>
      </c>
      <c r="C302" s="31" t="str">
        <f>+C303</f>
        <v>EXPOSICIONES</v>
      </c>
      <c r="D302" s="35">
        <f t="shared" ref="D302:H302" si="173">+D303</f>
        <v>0</v>
      </c>
      <c r="E302" s="35">
        <f t="shared" si="173"/>
        <v>0</v>
      </c>
      <c r="F302" s="35">
        <f t="shared" si="173"/>
        <v>0</v>
      </c>
      <c r="G302" s="35">
        <f t="shared" si="173"/>
        <v>0</v>
      </c>
      <c r="H302" s="35">
        <f t="shared" si="173"/>
        <v>0</v>
      </c>
      <c r="I302" s="35">
        <f t="shared" si="167"/>
        <v>0</v>
      </c>
    </row>
    <row r="303" spans="1:9" s="40" customFormat="1" outlineLevel="1" x14ac:dyDescent="0.25">
      <c r="A303" s="36">
        <v>3841</v>
      </c>
      <c r="B303" s="36">
        <v>4</v>
      </c>
      <c r="C303" s="37" t="s">
        <v>192</v>
      </c>
      <c r="D303" s="38">
        <v>0</v>
      </c>
      <c r="E303" s="39">
        <v>0</v>
      </c>
      <c r="F303" s="39">
        <f>D303+E303</f>
        <v>0</v>
      </c>
      <c r="G303" s="39">
        <v>0</v>
      </c>
      <c r="H303" s="39">
        <v>0</v>
      </c>
      <c r="I303" s="39">
        <f t="shared" si="167"/>
        <v>0</v>
      </c>
    </row>
    <row r="304" spans="1:9" s="34" customFormat="1" outlineLevel="1" x14ac:dyDescent="0.25">
      <c r="A304" s="30">
        <f>+A305-1</f>
        <v>3850</v>
      </c>
      <c r="B304" s="30">
        <v>3</v>
      </c>
      <c r="C304" s="31" t="str">
        <f>+C305</f>
        <v>GASTOS DE REPRESENTACIÓN</v>
      </c>
      <c r="D304" s="35">
        <f t="shared" ref="D304:H304" si="174">+D305</f>
        <v>0</v>
      </c>
      <c r="E304" s="35">
        <f t="shared" si="174"/>
        <v>0</v>
      </c>
      <c r="F304" s="35">
        <f t="shared" si="174"/>
        <v>0</v>
      </c>
      <c r="G304" s="35">
        <f t="shared" si="174"/>
        <v>0</v>
      </c>
      <c r="H304" s="35">
        <f t="shared" si="174"/>
        <v>0</v>
      </c>
      <c r="I304" s="35">
        <f t="shared" si="167"/>
        <v>0</v>
      </c>
    </row>
    <row r="305" spans="1:9" s="40" customFormat="1" outlineLevel="1" x14ac:dyDescent="0.25">
      <c r="A305" s="36">
        <v>3851</v>
      </c>
      <c r="B305" s="36">
        <v>4</v>
      </c>
      <c r="C305" s="37" t="s">
        <v>193</v>
      </c>
      <c r="D305" s="38">
        <v>0</v>
      </c>
      <c r="E305" s="39">
        <v>0</v>
      </c>
      <c r="F305" s="39">
        <f>D305+E305</f>
        <v>0</v>
      </c>
      <c r="G305" s="39">
        <v>0</v>
      </c>
      <c r="H305" s="39">
        <v>0</v>
      </c>
      <c r="I305" s="39">
        <f t="shared" si="167"/>
        <v>0</v>
      </c>
    </row>
    <row r="306" spans="1:9" s="28" customFormat="1" ht="30" customHeight="1" outlineLevel="1" x14ac:dyDescent="0.25">
      <c r="A306" s="30">
        <v>3900</v>
      </c>
      <c r="B306" s="30">
        <v>2</v>
      </c>
      <c r="C306" s="33" t="s">
        <v>194</v>
      </c>
      <c r="D306" s="35">
        <f t="shared" ref="D306:H306" si="175">SUM(D307,D309,D311,D313,D316,D320,D318)</f>
        <v>439664907.46999997</v>
      </c>
      <c r="E306" s="35">
        <f t="shared" si="175"/>
        <v>0</v>
      </c>
      <c r="F306" s="35">
        <f t="shared" si="175"/>
        <v>439664907.46999997</v>
      </c>
      <c r="G306" s="35">
        <f t="shared" si="175"/>
        <v>52963014.640000001</v>
      </c>
      <c r="H306" s="35">
        <f t="shared" si="175"/>
        <v>40993978.609999999</v>
      </c>
      <c r="I306" s="35">
        <f t="shared" ref="I306" si="176">SUM(I307,I309,I311,I313,I316,I320,I318)</f>
        <v>386701892.82999998</v>
      </c>
    </row>
    <row r="307" spans="1:9" s="34" customFormat="1" outlineLevel="1" x14ac:dyDescent="0.25">
      <c r="A307" s="30">
        <f>+A308-1</f>
        <v>3910</v>
      </c>
      <c r="B307" s="30">
        <v>3</v>
      </c>
      <c r="C307" s="31" t="str">
        <f>+C308</f>
        <v>SERVICIOS FUNERARIOS Y DE CEMENTERIOS</v>
      </c>
      <c r="D307" s="35">
        <f t="shared" ref="D307:H307" si="177">+D308</f>
        <v>499758</v>
      </c>
      <c r="E307" s="35">
        <f t="shared" si="177"/>
        <v>0</v>
      </c>
      <c r="F307" s="35">
        <f t="shared" si="177"/>
        <v>499758</v>
      </c>
      <c r="G307" s="35">
        <f t="shared" si="177"/>
        <v>62000</v>
      </c>
      <c r="H307" s="35">
        <f t="shared" si="177"/>
        <v>62000</v>
      </c>
      <c r="I307" s="35">
        <f t="shared" si="167"/>
        <v>437758</v>
      </c>
    </row>
    <row r="308" spans="1:9" s="40" customFormat="1" ht="15" customHeight="1" outlineLevel="1" x14ac:dyDescent="0.25">
      <c r="A308" s="36">
        <v>3911</v>
      </c>
      <c r="B308" s="36">
        <v>4</v>
      </c>
      <c r="C308" s="37" t="s">
        <v>195</v>
      </c>
      <c r="D308" s="38">
        <v>499758</v>
      </c>
      <c r="E308" s="39">
        <v>0</v>
      </c>
      <c r="F308" s="39">
        <f>D308+E308</f>
        <v>499758</v>
      </c>
      <c r="G308" s="39">
        <v>62000</v>
      </c>
      <c r="H308" s="39">
        <v>62000</v>
      </c>
      <c r="I308" s="39">
        <f t="shared" si="167"/>
        <v>437758</v>
      </c>
    </row>
    <row r="309" spans="1:9" s="34" customFormat="1" outlineLevel="1" x14ac:dyDescent="0.25">
      <c r="A309" s="30">
        <f>+A310-1</f>
        <v>3920</v>
      </c>
      <c r="B309" s="30">
        <v>3</v>
      </c>
      <c r="C309" s="31" t="str">
        <f>+C310</f>
        <v>IMPUESTOS Y DERECHOS</v>
      </c>
      <c r="D309" s="35">
        <f t="shared" ref="D309:H309" si="178">+D310</f>
        <v>122504876.55999999</v>
      </c>
      <c r="E309" s="35">
        <f t="shared" si="178"/>
        <v>0</v>
      </c>
      <c r="F309" s="35">
        <f t="shared" si="178"/>
        <v>122504876.55999999</v>
      </c>
      <c r="G309" s="35">
        <f t="shared" si="178"/>
        <v>49826652</v>
      </c>
      <c r="H309" s="35">
        <f t="shared" si="178"/>
        <v>39228763</v>
      </c>
      <c r="I309" s="35">
        <f t="shared" si="167"/>
        <v>72678224.559999987</v>
      </c>
    </row>
    <row r="310" spans="1:9" s="40" customFormat="1" outlineLevel="1" x14ac:dyDescent="0.25">
      <c r="A310" s="36">
        <v>3921</v>
      </c>
      <c r="B310" s="36">
        <v>4</v>
      </c>
      <c r="C310" s="37" t="s">
        <v>196</v>
      </c>
      <c r="D310" s="38">
        <v>122504876.55999999</v>
      </c>
      <c r="E310" s="39">
        <v>0</v>
      </c>
      <c r="F310" s="39">
        <f>D310+E310</f>
        <v>122504876.55999999</v>
      </c>
      <c r="G310" s="39">
        <v>49826652</v>
      </c>
      <c r="H310" s="39">
        <v>39228763</v>
      </c>
      <c r="I310" s="39">
        <f t="shared" si="167"/>
        <v>72678224.559999987</v>
      </c>
    </row>
    <row r="311" spans="1:9" s="34" customFormat="1" outlineLevel="1" x14ac:dyDescent="0.25">
      <c r="A311" s="30">
        <f>+A312-1</f>
        <v>3940</v>
      </c>
      <c r="B311" s="30">
        <v>3</v>
      </c>
      <c r="C311" s="31" t="str">
        <f>+C312</f>
        <v>SENTENCIAS Y RESOLUCIONES JUDICIALES</v>
      </c>
      <c r="D311" s="35">
        <f t="shared" ref="D311:H311" si="179">+D312</f>
        <v>240861480.11000001</v>
      </c>
      <c r="E311" s="35">
        <f t="shared" si="179"/>
        <v>0</v>
      </c>
      <c r="F311" s="35">
        <f t="shared" si="179"/>
        <v>240861480.11000001</v>
      </c>
      <c r="G311" s="35">
        <f t="shared" si="179"/>
        <v>2784076.9</v>
      </c>
      <c r="H311" s="35">
        <f t="shared" si="179"/>
        <v>1418448.87</v>
      </c>
      <c r="I311" s="35">
        <f t="shared" si="167"/>
        <v>238077403.21000001</v>
      </c>
    </row>
    <row r="312" spans="1:9" s="40" customFormat="1" outlineLevel="1" x14ac:dyDescent="0.25">
      <c r="A312" s="36">
        <v>3941</v>
      </c>
      <c r="B312" s="36">
        <v>4</v>
      </c>
      <c r="C312" s="37" t="s">
        <v>197</v>
      </c>
      <c r="D312" s="38">
        <v>240861480.11000001</v>
      </c>
      <c r="E312" s="39">
        <v>0</v>
      </c>
      <c r="F312" s="39">
        <f>D312+E312</f>
        <v>240861480.11000001</v>
      </c>
      <c r="G312" s="39">
        <v>2784076.9</v>
      </c>
      <c r="H312" s="39">
        <v>1418448.87</v>
      </c>
      <c r="I312" s="39">
        <f t="shared" si="167"/>
        <v>238077403.21000001</v>
      </c>
    </row>
    <row r="313" spans="1:9" s="34" customFormat="1" outlineLevel="1" x14ac:dyDescent="0.25">
      <c r="A313" s="30">
        <f>+A314-1</f>
        <v>3950</v>
      </c>
      <c r="B313" s="30">
        <v>3</v>
      </c>
      <c r="C313" s="31" t="str">
        <f>+C314</f>
        <v>PENAS, MULTAS, ACCESORIOS Y ACTUALIZACIONES</v>
      </c>
      <c r="D313" s="35">
        <f t="shared" ref="D313:H313" si="180">SUM(D314:D315)</f>
        <v>6417933.96</v>
      </c>
      <c r="E313" s="35">
        <f t="shared" si="180"/>
        <v>0</v>
      </c>
      <c r="F313" s="35">
        <f t="shared" si="180"/>
        <v>6417933.96</v>
      </c>
      <c r="G313" s="35">
        <f t="shared" si="180"/>
        <v>290285.74</v>
      </c>
      <c r="H313" s="35">
        <f t="shared" si="180"/>
        <v>284766.74</v>
      </c>
      <c r="I313" s="35">
        <f t="shared" si="167"/>
        <v>6127648.2199999997</v>
      </c>
    </row>
    <row r="314" spans="1:9" s="40" customFormat="1" outlineLevel="1" x14ac:dyDescent="0.25">
      <c r="A314" s="36">
        <v>3951</v>
      </c>
      <c r="B314" s="36">
        <v>4</v>
      </c>
      <c r="C314" s="37" t="s">
        <v>198</v>
      </c>
      <c r="D314" s="38">
        <v>6417933.96</v>
      </c>
      <c r="E314" s="39">
        <v>0</v>
      </c>
      <c r="F314" s="39">
        <f t="shared" ref="F314:F315" si="181">D314+E314</f>
        <v>6417933.96</v>
      </c>
      <c r="G314" s="39">
        <v>290285.74</v>
      </c>
      <c r="H314" s="39">
        <v>284766.74</v>
      </c>
      <c r="I314" s="39">
        <f t="shared" si="167"/>
        <v>6127648.2199999997</v>
      </c>
    </row>
    <row r="315" spans="1:9" s="40" customFormat="1" ht="15" customHeight="1" outlineLevel="1" x14ac:dyDescent="0.25">
      <c r="A315" s="36">
        <v>3952</v>
      </c>
      <c r="B315" s="36">
        <v>4</v>
      </c>
      <c r="C315" s="37" t="s">
        <v>199</v>
      </c>
      <c r="D315" s="38">
        <v>0</v>
      </c>
      <c r="E315" s="39">
        <v>0</v>
      </c>
      <c r="F315" s="39">
        <f t="shared" si="181"/>
        <v>0</v>
      </c>
      <c r="G315" s="39">
        <v>0</v>
      </c>
      <c r="H315" s="39">
        <v>0</v>
      </c>
      <c r="I315" s="39">
        <f t="shared" si="167"/>
        <v>0</v>
      </c>
    </row>
    <row r="316" spans="1:9" s="34" customFormat="1" outlineLevel="1" x14ac:dyDescent="0.25">
      <c r="A316" s="30">
        <f>+A317-1</f>
        <v>3960</v>
      </c>
      <c r="B316" s="30">
        <v>3</v>
      </c>
      <c r="C316" s="31" t="str">
        <f>+C317</f>
        <v>OTROS GASTOS POR RESPONSABILIDADES</v>
      </c>
      <c r="D316" s="35">
        <f t="shared" ref="D316:H318" si="182">+D317</f>
        <v>4907</v>
      </c>
      <c r="E316" s="35">
        <f t="shared" si="182"/>
        <v>0</v>
      </c>
      <c r="F316" s="35">
        <f t="shared" si="182"/>
        <v>4907</v>
      </c>
      <c r="G316" s="35">
        <f t="shared" si="182"/>
        <v>0</v>
      </c>
      <c r="H316" s="35">
        <f t="shared" si="182"/>
        <v>0</v>
      </c>
      <c r="I316" s="35">
        <f t="shared" si="167"/>
        <v>4907</v>
      </c>
    </row>
    <row r="317" spans="1:9" s="40" customFormat="1" ht="15" customHeight="1" outlineLevel="1" x14ac:dyDescent="0.25">
      <c r="A317" s="36">
        <v>3961</v>
      </c>
      <c r="B317" s="36">
        <v>4</v>
      </c>
      <c r="C317" s="37" t="s">
        <v>200</v>
      </c>
      <c r="D317" s="38">
        <v>4907</v>
      </c>
      <c r="E317" s="39">
        <v>0</v>
      </c>
      <c r="F317" s="39">
        <f>D317+E317</f>
        <v>4907</v>
      </c>
      <c r="G317" s="39">
        <v>0</v>
      </c>
      <c r="H317" s="39">
        <v>0</v>
      </c>
      <c r="I317" s="39">
        <f t="shared" si="167"/>
        <v>4907</v>
      </c>
    </row>
    <row r="318" spans="1:9" s="34" customFormat="1" outlineLevel="1" x14ac:dyDescent="0.25">
      <c r="A318" s="30">
        <f>+A319-1</f>
        <v>3980</v>
      </c>
      <c r="B318" s="30">
        <v>3</v>
      </c>
      <c r="C318" s="31" t="str">
        <f>+C319</f>
        <v>IMPUESTO SOBRE NOMINAS</v>
      </c>
      <c r="D318" s="35">
        <f t="shared" si="182"/>
        <v>49338775.439999998</v>
      </c>
      <c r="E318" s="35">
        <f t="shared" si="182"/>
        <v>0</v>
      </c>
      <c r="F318" s="35">
        <f t="shared" si="182"/>
        <v>49338775.439999998</v>
      </c>
      <c r="G318" s="35">
        <f t="shared" si="182"/>
        <v>0</v>
      </c>
      <c r="H318" s="35">
        <f t="shared" si="182"/>
        <v>0</v>
      </c>
      <c r="I318" s="35">
        <f t="shared" si="167"/>
        <v>49338775.439999998</v>
      </c>
    </row>
    <row r="319" spans="1:9" s="40" customFormat="1" ht="15" customHeight="1" outlineLevel="1" x14ac:dyDescent="0.25">
      <c r="A319" s="36">
        <v>3981</v>
      </c>
      <c r="B319" s="36">
        <v>4</v>
      </c>
      <c r="C319" s="37" t="s">
        <v>201</v>
      </c>
      <c r="D319" s="38">
        <v>49338775.439999998</v>
      </c>
      <c r="E319" s="39">
        <v>0</v>
      </c>
      <c r="F319" s="39">
        <f>D319+E319</f>
        <v>49338775.439999998</v>
      </c>
      <c r="G319" s="39">
        <v>0</v>
      </c>
      <c r="H319" s="39">
        <v>0</v>
      </c>
      <c r="I319" s="39">
        <f t="shared" si="167"/>
        <v>49338775.439999998</v>
      </c>
    </row>
    <row r="320" spans="1:9" s="34" customFormat="1" outlineLevel="1" x14ac:dyDescent="0.25">
      <c r="A320" s="30">
        <f>+A321-1</f>
        <v>3990</v>
      </c>
      <c r="B320" s="30">
        <v>3</v>
      </c>
      <c r="C320" s="31" t="str">
        <f>+C321</f>
        <v>OTROS SERVICIOS GENERALES</v>
      </c>
      <c r="D320" s="35">
        <f t="shared" ref="D320:H320" si="183">SUM(D321:D322)</f>
        <v>20037176.399999995</v>
      </c>
      <c r="E320" s="35">
        <f t="shared" si="183"/>
        <v>0</v>
      </c>
      <c r="F320" s="35">
        <f t="shared" si="183"/>
        <v>20037176.399999995</v>
      </c>
      <c r="G320" s="35">
        <f t="shared" si="183"/>
        <v>0</v>
      </c>
      <c r="H320" s="35">
        <f t="shared" si="183"/>
        <v>0</v>
      </c>
      <c r="I320" s="35">
        <f t="shared" si="167"/>
        <v>20037176.399999995</v>
      </c>
    </row>
    <row r="321" spans="1:9" s="40" customFormat="1" ht="15" customHeight="1" outlineLevel="1" x14ac:dyDescent="0.25">
      <c r="A321" s="36">
        <v>3991</v>
      </c>
      <c r="B321" s="36">
        <v>4</v>
      </c>
      <c r="C321" s="37" t="s">
        <v>202</v>
      </c>
      <c r="D321" s="38">
        <v>20037176.399999995</v>
      </c>
      <c r="E321" s="39">
        <v>0</v>
      </c>
      <c r="F321" s="39">
        <f t="shared" ref="F321:F322" si="184">D321+E321</f>
        <v>20037176.399999995</v>
      </c>
      <c r="G321" s="39">
        <v>0</v>
      </c>
      <c r="H321" s="39">
        <v>0</v>
      </c>
      <c r="I321" s="39">
        <f t="shared" si="167"/>
        <v>20037176.399999995</v>
      </c>
    </row>
    <row r="322" spans="1:9" s="40" customFormat="1" ht="15" customHeight="1" outlineLevel="1" x14ac:dyDescent="0.25">
      <c r="A322" s="36">
        <v>3998</v>
      </c>
      <c r="B322" s="36">
        <v>4</v>
      </c>
      <c r="C322" s="37" t="s">
        <v>203</v>
      </c>
      <c r="D322" s="38">
        <v>0</v>
      </c>
      <c r="E322" s="39">
        <v>0</v>
      </c>
      <c r="F322" s="39">
        <f t="shared" si="184"/>
        <v>0</v>
      </c>
      <c r="G322" s="39">
        <v>0</v>
      </c>
      <c r="H322" s="39">
        <v>0</v>
      </c>
      <c r="I322" s="39">
        <f t="shared" si="167"/>
        <v>0</v>
      </c>
    </row>
    <row r="323" spans="1:9" s="28" customFormat="1" ht="27.95" customHeight="1" x14ac:dyDescent="0.25">
      <c r="A323" s="30">
        <v>4000</v>
      </c>
      <c r="B323" s="30">
        <v>1</v>
      </c>
      <c r="C323" s="31" t="s">
        <v>204</v>
      </c>
      <c r="D323" s="32">
        <f t="shared" ref="D323:H323" si="185">SUM(D324,D329,D332,D350,D370,D367)</f>
        <v>338845078.72000003</v>
      </c>
      <c r="E323" s="32">
        <f t="shared" si="185"/>
        <v>1293155.79</v>
      </c>
      <c r="F323" s="32">
        <f t="shared" si="185"/>
        <v>340138234.51000005</v>
      </c>
      <c r="G323" s="32">
        <f t="shared" si="185"/>
        <v>143567032.74000001</v>
      </c>
      <c r="H323" s="32">
        <f t="shared" si="185"/>
        <v>120408313.11000001</v>
      </c>
      <c r="I323" s="32">
        <f t="shared" ref="I323" si="186">SUM(I324,I329,I332,I350,I370,I367)</f>
        <v>196571201.77000001</v>
      </c>
    </row>
    <row r="324" spans="1:9" s="28" customFormat="1" ht="30" customHeight="1" x14ac:dyDescent="0.25">
      <c r="A324" s="30">
        <v>4100</v>
      </c>
      <c r="B324" s="30">
        <v>2</v>
      </c>
      <c r="C324" s="31" t="s">
        <v>205</v>
      </c>
      <c r="D324" s="32">
        <f t="shared" ref="D324:H324" si="187">SUM(D325,D327)</f>
        <v>0</v>
      </c>
      <c r="E324" s="32">
        <f t="shared" si="187"/>
        <v>0</v>
      </c>
      <c r="F324" s="32">
        <f t="shared" si="187"/>
        <v>0</v>
      </c>
      <c r="G324" s="32">
        <f t="shared" si="187"/>
        <v>0</v>
      </c>
      <c r="H324" s="32">
        <f t="shared" si="187"/>
        <v>0</v>
      </c>
      <c r="I324" s="32">
        <f t="shared" si="167"/>
        <v>0</v>
      </c>
    </row>
    <row r="325" spans="1:9" s="34" customFormat="1" outlineLevel="1" x14ac:dyDescent="0.25">
      <c r="A325" s="30">
        <f>+A326-1</f>
        <v>4110</v>
      </c>
      <c r="B325" s="30">
        <v>3</v>
      </c>
      <c r="C325" s="31" t="str">
        <f>+C326</f>
        <v>ASIGNACIONES PRESUPUESTARIAS AL PODER EJECUTIVO</v>
      </c>
      <c r="D325" s="35">
        <f t="shared" ref="D325:H325" si="188">+D326</f>
        <v>0</v>
      </c>
      <c r="E325" s="35">
        <f t="shared" si="188"/>
        <v>0</v>
      </c>
      <c r="F325" s="35">
        <f t="shared" si="188"/>
        <v>0</v>
      </c>
      <c r="G325" s="35">
        <f t="shared" si="188"/>
        <v>0</v>
      </c>
      <c r="H325" s="35">
        <f t="shared" si="188"/>
        <v>0</v>
      </c>
      <c r="I325" s="35">
        <f t="shared" si="167"/>
        <v>0</v>
      </c>
    </row>
    <row r="326" spans="1:9" s="40" customFormat="1" ht="15" customHeight="1" outlineLevel="1" x14ac:dyDescent="0.25">
      <c r="A326" s="36">
        <v>4111</v>
      </c>
      <c r="B326" s="36">
        <v>4</v>
      </c>
      <c r="C326" s="37" t="s">
        <v>206</v>
      </c>
      <c r="D326" s="38">
        <v>0</v>
      </c>
      <c r="E326" s="39">
        <v>0</v>
      </c>
      <c r="F326" s="39">
        <f>D326+E326</f>
        <v>0</v>
      </c>
      <c r="G326" s="39">
        <v>0</v>
      </c>
      <c r="H326" s="39">
        <v>0</v>
      </c>
      <c r="I326" s="39">
        <f t="shared" si="167"/>
        <v>0</v>
      </c>
    </row>
    <row r="327" spans="1:9" s="34" customFormat="1" ht="30" outlineLevel="1" x14ac:dyDescent="0.25">
      <c r="A327" s="30">
        <f>+A328-1</f>
        <v>4150</v>
      </c>
      <c r="B327" s="30">
        <v>3</v>
      </c>
      <c r="C327" s="31" t="str">
        <f>+C328</f>
        <v>TRANSFERENCIAS INTERNAS OTORGADAS A ENTIDADES PARAESTATALES NO EMPRESARIALES Y NO FINANCIE</v>
      </c>
      <c r="D327" s="35">
        <f t="shared" ref="D327:H327" si="189">+D328</f>
        <v>0</v>
      </c>
      <c r="E327" s="35">
        <f t="shared" si="189"/>
        <v>0</v>
      </c>
      <c r="F327" s="35">
        <f t="shared" si="189"/>
        <v>0</v>
      </c>
      <c r="G327" s="35">
        <f t="shared" si="189"/>
        <v>0</v>
      </c>
      <c r="H327" s="35">
        <f t="shared" si="189"/>
        <v>0</v>
      </c>
      <c r="I327" s="35">
        <f t="shared" si="167"/>
        <v>0</v>
      </c>
    </row>
    <row r="328" spans="1:9" s="40" customFormat="1" ht="30" customHeight="1" outlineLevel="1" x14ac:dyDescent="0.25">
      <c r="A328" s="36">
        <v>4151</v>
      </c>
      <c r="B328" s="36">
        <v>4</v>
      </c>
      <c r="C328" s="37" t="s">
        <v>207</v>
      </c>
      <c r="D328" s="38">
        <v>0</v>
      </c>
      <c r="E328" s="39">
        <v>0</v>
      </c>
      <c r="F328" s="39">
        <f>D328+E328</f>
        <v>0</v>
      </c>
      <c r="G328" s="39">
        <v>0</v>
      </c>
      <c r="H328" s="39">
        <v>0</v>
      </c>
      <c r="I328" s="39">
        <f t="shared" si="167"/>
        <v>0</v>
      </c>
    </row>
    <row r="329" spans="1:9" s="28" customFormat="1" ht="30" customHeight="1" outlineLevel="1" x14ac:dyDescent="0.25">
      <c r="A329" s="30">
        <v>4200</v>
      </c>
      <c r="B329" s="30">
        <v>2</v>
      </c>
      <c r="C329" s="33" t="s">
        <v>208</v>
      </c>
      <c r="D329" s="32">
        <f t="shared" ref="D329:H330" si="190">+D330</f>
        <v>107612896</v>
      </c>
      <c r="E329" s="32">
        <f t="shared" si="190"/>
        <v>0</v>
      </c>
      <c r="F329" s="32">
        <f t="shared" si="190"/>
        <v>107612896</v>
      </c>
      <c r="G329" s="32">
        <f t="shared" si="190"/>
        <v>23600000</v>
      </c>
      <c r="H329" s="32">
        <f t="shared" si="190"/>
        <v>23600000</v>
      </c>
      <c r="I329" s="32">
        <f t="shared" si="167"/>
        <v>84012896</v>
      </c>
    </row>
    <row r="330" spans="1:9" s="34" customFormat="1" ht="30" outlineLevel="1" x14ac:dyDescent="0.25">
      <c r="A330" s="30">
        <f>+A331-1</f>
        <v>4210</v>
      </c>
      <c r="B330" s="30">
        <v>3</v>
      </c>
      <c r="C330" s="31" t="str">
        <f>+C331</f>
        <v>TRANSFERENCIAS OTORGADAS A ORGANISMOS ENTIDADES PARAESTATALES NO EMPRESARIALES Y NO FINANCIERAS</v>
      </c>
      <c r="D330" s="35">
        <f t="shared" si="190"/>
        <v>107612896</v>
      </c>
      <c r="E330" s="35">
        <f t="shared" si="190"/>
        <v>0</v>
      </c>
      <c r="F330" s="35">
        <f t="shared" si="190"/>
        <v>107612896</v>
      </c>
      <c r="G330" s="35">
        <f t="shared" si="190"/>
        <v>23600000</v>
      </c>
      <c r="H330" s="35">
        <f t="shared" si="190"/>
        <v>23600000</v>
      </c>
      <c r="I330" s="35">
        <f t="shared" si="167"/>
        <v>84012896</v>
      </c>
    </row>
    <row r="331" spans="1:9" s="40" customFormat="1" ht="30" outlineLevel="1" x14ac:dyDescent="0.25">
      <c r="A331" s="36">
        <v>4211</v>
      </c>
      <c r="B331" s="36">
        <v>4</v>
      </c>
      <c r="C331" s="37" t="s">
        <v>209</v>
      </c>
      <c r="D331" s="38">
        <v>107612896</v>
      </c>
      <c r="E331" s="39">
        <v>0</v>
      </c>
      <c r="F331" s="39">
        <f>D331+E331</f>
        <v>107612896</v>
      </c>
      <c r="G331" s="39">
        <v>23600000</v>
      </c>
      <c r="H331" s="39">
        <v>23600000</v>
      </c>
      <c r="I331" s="39">
        <f t="shared" si="167"/>
        <v>84012896</v>
      </c>
    </row>
    <row r="332" spans="1:9" s="28" customFormat="1" ht="30" customHeight="1" outlineLevel="1" x14ac:dyDescent="0.25">
      <c r="A332" s="30">
        <v>4300</v>
      </c>
      <c r="B332" s="30">
        <v>2</v>
      </c>
      <c r="C332" s="33" t="s">
        <v>210</v>
      </c>
      <c r="D332" s="35">
        <f t="shared" ref="D332:H332" si="191">SUM(D333,D338,D340,D342,D348,D344,D346)</f>
        <v>62431407.240000002</v>
      </c>
      <c r="E332" s="35">
        <f t="shared" si="191"/>
        <v>1293155.79</v>
      </c>
      <c r="F332" s="35">
        <f t="shared" si="191"/>
        <v>63724563.030000001</v>
      </c>
      <c r="G332" s="35">
        <f t="shared" si="191"/>
        <v>22917943.359999999</v>
      </c>
      <c r="H332" s="35">
        <f t="shared" si="191"/>
        <v>2000000</v>
      </c>
      <c r="I332" s="35">
        <f t="shared" ref="I332" si="192">SUM(I333,I338,I340,I342,I348,I344,I346)</f>
        <v>40806619.670000002</v>
      </c>
    </row>
    <row r="333" spans="1:9" s="34" customFormat="1" outlineLevel="1" x14ac:dyDescent="0.25">
      <c r="A333" s="30">
        <f>+A334-1</f>
        <v>4310</v>
      </c>
      <c r="B333" s="30">
        <v>3</v>
      </c>
      <c r="C333" s="31" t="str">
        <f>+C334</f>
        <v>SUBSIDIOS A LA PRODUCCIÓN</v>
      </c>
      <c r="D333" s="35">
        <f t="shared" ref="D333:H333" si="193">SUM(D334:D337)</f>
        <v>53124900.340000004</v>
      </c>
      <c r="E333" s="35">
        <f t="shared" si="193"/>
        <v>1293155.79</v>
      </c>
      <c r="F333" s="35">
        <f t="shared" si="193"/>
        <v>54418056.130000003</v>
      </c>
      <c r="G333" s="35">
        <f t="shared" si="193"/>
        <v>20917943.359999999</v>
      </c>
      <c r="H333" s="35">
        <f t="shared" si="193"/>
        <v>0</v>
      </c>
      <c r="I333" s="35">
        <f t="shared" si="167"/>
        <v>33500112.770000003</v>
      </c>
    </row>
    <row r="334" spans="1:9" s="40" customFormat="1" outlineLevel="1" x14ac:dyDescent="0.25">
      <c r="A334" s="36">
        <v>4311</v>
      </c>
      <c r="B334" s="36">
        <v>4</v>
      </c>
      <c r="C334" s="37" t="s">
        <v>211</v>
      </c>
      <c r="D334" s="38">
        <v>52924900.340000004</v>
      </c>
      <c r="E334" s="39">
        <v>1293155.79</v>
      </c>
      <c r="F334" s="39">
        <f t="shared" ref="F334:F337" si="194">D334+E334</f>
        <v>54218056.130000003</v>
      </c>
      <c r="G334" s="39">
        <v>20917943.359999999</v>
      </c>
      <c r="H334" s="39">
        <v>0</v>
      </c>
      <c r="I334" s="39">
        <f t="shared" si="167"/>
        <v>33300112.770000003</v>
      </c>
    </row>
    <row r="335" spans="1:9" s="40" customFormat="1" ht="15" customHeight="1" outlineLevel="1" x14ac:dyDescent="0.25">
      <c r="A335" s="36">
        <v>4312</v>
      </c>
      <c r="B335" s="36">
        <v>4</v>
      </c>
      <c r="C335" s="37" t="s">
        <v>212</v>
      </c>
      <c r="D335" s="38">
        <v>0</v>
      </c>
      <c r="E335" s="39">
        <v>0</v>
      </c>
      <c r="F335" s="39">
        <f t="shared" si="194"/>
        <v>0</v>
      </c>
      <c r="G335" s="39">
        <v>0</v>
      </c>
      <c r="H335" s="39">
        <v>0</v>
      </c>
      <c r="I335" s="39">
        <f t="shared" si="167"/>
        <v>0</v>
      </c>
    </row>
    <row r="336" spans="1:9" s="40" customFormat="1" outlineLevel="1" x14ac:dyDescent="0.25">
      <c r="A336" s="36">
        <v>4313</v>
      </c>
      <c r="B336" s="36">
        <v>4</v>
      </c>
      <c r="C336" s="37" t="s">
        <v>213</v>
      </c>
      <c r="D336" s="38">
        <v>0</v>
      </c>
      <c r="E336" s="39">
        <v>0</v>
      </c>
      <c r="F336" s="39">
        <f t="shared" si="194"/>
        <v>0</v>
      </c>
      <c r="G336" s="39">
        <v>0</v>
      </c>
      <c r="H336" s="39">
        <v>0</v>
      </c>
      <c r="I336" s="39">
        <f t="shared" si="167"/>
        <v>0</v>
      </c>
    </row>
    <row r="337" spans="1:9" s="40" customFormat="1" ht="30" outlineLevel="1" x14ac:dyDescent="0.25">
      <c r="A337" s="36">
        <v>4314</v>
      </c>
      <c r="B337" s="36">
        <v>4</v>
      </c>
      <c r="C337" s="37" t="s">
        <v>214</v>
      </c>
      <c r="D337" s="38">
        <v>200000</v>
      </c>
      <c r="E337" s="39">
        <v>0</v>
      </c>
      <c r="F337" s="39">
        <f t="shared" si="194"/>
        <v>200000</v>
      </c>
      <c r="G337" s="39">
        <v>0</v>
      </c>
      <c r="H337" s="39">
        <v>0</v>
      </c>
      <c r="I337" s="39">
        <f t="shared" si="167"/>
        <v>200000</v>
      </c>
    </row>
    <row r="338" spans="1:9" s="34" customFormat="1" outlineLevel="1" x14ac:dyDescent="0.25">
      <c r="A338" s="30">
        <f>+A339-1</f>
        <v>4320</v>
      </c>
      <c r="B338" s="30">
        <v>3</v>
      </c>
      <c r="C338" s="31" t="str">
        <f>+C339</f>
        <v>SUBSIDIOS A LA DISTRIBUCIÓN</v>
      </c>
      <c r="D338" s="35">
        <f t="shared" ref="D338:H338" si="195">+D339</f>
        <v>7306506.9000000004</v>
      </c>
      <c r="E338" s="35">
        <f t="shared" si="195"/>
        <v>0</v>
      </c>
      <c r="F338" s="35">
        <f t="shared" si="195"/>
        <v>7306506.9000000004</v>
      </c>
      <c r="G338" s="35">
        <f t="shared" si="195"/>
        <v>0</v>
      </c>
      <c r="H338" s="35">
        <f t="shared" si="195"/>
        <v>0</v>
      </c>
      <c r="I338" s="35">
        <f t="shared" si="167"/>
        <v>7306506.9000000004</v>
      </c>
    </row>
    <row r="339" spans="1:9" s="40" customFormat="1" ht="15" customHeight="1" outlineLevel="1" x14ac:dyDescent="0.25">
      <c r="A339" s="36">
        <v>4321</v>
      </c>
      <c r="B339" s="36">
        <v>4</v>
      </c>
      <c r="C339" s="37" t="s">
        <v>215</v>
      </c>
      <c r="D339" s="38">
        <v>7306506.9000000004</v>
      </c>
      <c r="E339" s="39">
        <v>0</v>
      </c>
      <c r="F339" s="39">
        <f>D339+E339</f>
        <v>7306506.9000000004</v>
      </c>
      <c r="G339" s="39">
        <v>0</v>
      </c>
      <c r="H339" s="39">
        <v>0</v>
      </c>
      <c r="I339" s="39">
        <f t="shared" si="167"/>
        <v>7306506.9000000004</v>
      </c>
    </row>
    <row r="340" spans="1:9" s="34" customFormat="1" outlineLevel="1" x14ac:dyDescent="0.25">
      <c r="A340" s="30">
        <f>+A341-1</f>
        <v>4330</v>
      </c>
      <c r="B340" s="30">
        <v>3</v>
      </c>
      <c r="C340" s="31" t="str">
        <f>+C341</f>
        <v>SUBSIDIOS A LA INVERSIÓN</v>
      </c>
      <c r="D340" s="35">
        <f t="shared" ref="D340:H340" si="196">+D341</f>
        <v>0</v>
      </c>
      <c r="E340" s="35">
        <f t="shared" si="196"/>
        <v>0</v>
      </c>
      <c r="F340" s="35">
        <f t="shared" si="196"/>
        <v>0</v>
      </c>
      <c r="G340" s="35">
        <f t="shared" si="196"/>
        <v>2000000</v>
      </c>
      <c r="H340" s="35">
        <f t="shared" si="196"/>
        <v>2000000</v>
      </c>
      <c r="I340" s="35">
        <f t="shared" si="167"/>
        <v>-2000000</v>
      </c>
    </row>
    <row r="341" spans="1:9" s="40" customFormat="1" outlineLevel="1" x14ac:dyDescent="0.25">
      <c r="A341" s="36">
        <v>4331</v>
      </c>
      <c r="B341" s="36">
        <v>4</v>
      </c>
      <c r="C341" s="37" t="s">
        <v>216</v>
      </c>
      <c r="D341" s="38">
        <v>0</v>
      </c>
      <c r="E341" s="39">
        <v>0</v>
      </c>
      <c r="F341" s="39">
        <f>D341+E341</f>
        <v>0</v>
      </c>
      <c r="G341" s="39">
        <v>2000000</v>
      </c>
      <c r="H341" s="39">
        <v>2000000</v>
      </c>
      <c r="I341" s="39">
        <f t="shared" si="167"/>
        <v>-2000000</v>
      </c>
    </row>
    <row r="342" spans="1:9" s="34" customFormat="1" outlineLevel="1" x14ac:dyDescent="0.25">
      <c r="A342" s="30">
        <f>+A343-1</f>
        <v>4340</v>
      </c>
      <c r="B342" s="30">
        <v>3</v>
      </c>
      <c r="C342" s="31" t="str">
        <f>+C343</f>
        <v>SUBSIDIOS A LA PRESTACIÓN DE SERVICIOS PÚBLICOS</v>
      </c>
      <c r="D342" s="35">
        <f t="shared" ref="D342:H342" si="197">+D343</f>
        <v>2000000</v>
      </c>
      <c r="E342" s="35">
        <f t="shared" si="197"/>
        <v>0</v>
      </c>
      <c r="F342" s="35">
        <f t="shared" si="197"/>
        <v>2000000</v>
      </c>
      <c r="G342" s="35">
        <f t="shared" si="197"/>
        <v>0</v>
      </c>
      <c r="H342" s="35">
        <f t="shared" si="197"/>
        <v>0</v>
      </c>
      <c r="I342" s="35">
        <f t="shared" si="167"/>
        <v>2000000</v>
      </c>
    </row>
    <row r="343" spans="1:9" s="40" customFormat="1" ht="15" customHeight="1" outlineLevel="1" x14ac:dyDescent="0.25">
      <c r="A343" s="36">
        <v>4341</v>
      </c>
      <c r="B343" s="36">
        <v>4</v>
      </c>
      <c r="C343" s="37" t="s">
        <v>217</v>
      </c>
      <c r="D343" s="38">
        <v>2000000</v>
      </c>
      <c r="E343" s="39">
        <v>0</v>
      </c>
      <c r="F343" s="39">
        <f>D343+E343</f>
        <v>2000000</v>
      </c>
      <c r="G343" s="39">
        <v>0</v>
      </c>
      <c r="H343" s="39">
        <v>0</v>
      </c>
      <c r="I343" s="39">
        <f t="shared" si="167"/>
        <v>2000000</v>
      </c>
    </row>
    <row r="344" spans="1:9" s="34" customFormat="1" outlineLevel="1" x14ac:dyDescent="0.25">
      <c r="A344" s="30">
        <f>+A345-1</f>
        <v>4360</v>
      </c>
      <c r="B344" s="30">
        <v>3</v>
      </c>
      <c r="C344" s="31" t="str">
        <f>+C345</f>
        <v>SUBSIDIOS A LA VIVIENDA</v>
      </c>
      <c r="D344" s="35">
        <f t="shared" ref="D344:H348" si="198">+D345</f>
        <v>0</v>
      </c>
      <c r="E344" s="35">
        <f t="shared" si="198"/>
        <v>0</v>
      </c>
      <c r="F344" s="35">
        <f t="shared" si="198"/>
        <v>0</v>
      </c>
      <c r="G344" s="35">
        <f t="shared" si="198"/>
        <v>0</v>
      </c>
      <c r="H344" s="35">
        <f t="shared" si="198"/>
        <v>0</v>
      </c>
      <c r="I344" s="35">
        <f t="shared" si="167"/>
        <v>0</v>
      </c>
    </row>
    <row r="345" spans="1:9" s="40" customFormat="1" ht="15" customHeight="1" outlineLevel="1" x14ac:dyDescent="0.25">
      <c r="A345" s="36">
        <v>4361</v>
      </c>
      <c r="B345" s="36">
        <v>4</v>
      </c>
      <c r="C345" s="37" t="s">
        <v>218</v>
      </c>
      <c r="D345" s="38">
        <v>0</v>
      </c>
      <c r="E345" s="39">
        <v>0</v>
      </c>
      <c r="F345" s="39">
        <f>D345+E345</f>
        <v>0</v>
      </c>
      <c r="G345" s="39">
        <v>0</v>
      </c>
      <c r="H345" s="39">
        <v>0</v>
      </c>
      <c r="I345" s="39">
        <f t="shared" si="167"/>
        <v>0</v>
      </c>
    </row>
    <row r="346" spans="1:9" s="34" customFormat="1" outlineLevel="1" x14ac:dyDescent="0.25">
      <c r="A346" s="30">
        <f>+A347-1</f>
        <v>4370</v>
      </c>
      <c r="B346" s="30">
        <v>3</v>
      </c>
      <c r="C346" s="31" t="str">
        <f>+C347</f>
        <v>SUBVENCIONES AL CONSUMO</v>
      </c>
      <c r="D346" s="35">
        <f t="shared" si="198"/>
        <v>0</v>
      </c>
      <c r="E346" s="35">
        <f t="shared" si="198"/>
        <v>0</v>
      </c>
      <c r="F346" s="35">
        <f t="shared" si="198"/>
        <v>0</v>
      </c>
      <c r="G346" s="35">
        <f t="shared" si="198"/>
        <v>0</v>
      </c>
      <c r="H346" s="35">
        <f t="shared" si="198"/>
        <v>0</v>
      </c>
      <c r="I346" s="35">
        <f t="shared" si="167"/>
        <v>0</v>
      </c>
    </row>
    <row r="347" spans="1:9" s="40" customFormat="1" ht="15" customHeight="1" outlineLevel="1" x14ac:dyDescent="0.25">
      <c r="A347" s="36">
        <v>4371</v>
      </c>
      <c r="B347" s="36">
        <v>4</v>
      </c>
      <c r="C347" s="37" t="s">
        <v>219</v>
      </c>
      <c r="D347" s="38">
        <v>0</v>
      </c>
      <c r="E347" s="39">
        <v>0</v>
      </c>
      <c r="F347" s="39">
        <f>D347+E347</f>
        <v>0</v>
      </c>
      <c r="G347" s="39">
        <v>0</v>
      </c>
      <c r="H347" s="39">
        <v>0</v>
      </c>
      <c r="I347" s="39">
        <f t="shared" si="167"/>
        <v>0</v>
      </c>
    </row>
    <row r="348" spans="1:9" s="34" customFormat="1" outlineLevel="1" x14ac:dyDescent="0.25">
      <c r="A348" s="30">
        <f>+A349-1</f>
        <v>4390</v>
      </c>
      <c r="B348" s="30">
        <v>3</v>
      </c>
      <c r="C348" s="31" t="str">
        <f>+C349</f>
        <v>OTROS SUBSIDIOS</v>
      </c>
      <c r="D348" s="35">
        <f t="shared" si="198"/>
        <v>0</v>
      </c>
      <c r="E348" s="35">
        <f t="shared" si="198"/>
        <v>0</v>
      </c>
      <c r="F348" s="35">
        <f t="shared" si="198"/>
        <v>0</v>
      </c>
      <c r="G348" s="35">
        <f t="shared" si="198"/>
        <v>0</v>
      </c>
      <c r="H348" s="35">
        <f t="shared" si="198"/>
        <v>0</v>
      </c>
      <c r="I348" s="35">
        <f t="shared" si="167"/>
        <v>0</v>
      </c>
    </row>
    <row r="349" spans="1:9" s="40" customFormat="1" ht="15" customHeight="1" outlineLevel="1" x14ac:dyDescent="0.25">
      <c r="A349" s="36">
        <v>4391</v>
      </c>
      <c r="B349" s="36">
        <v>4</v>
      </c>
      <c r="C349" s="37" t="s">
        <v>220</v>
      </c>
      <c r="D349" s="38">
        <v>0</v>
      </c>
      <c r="E349" s="39">
        <v>0</v>
      </c>
      <c r="F349" s="39">
        <f>D349+E349</f>
        <v>0</v>
      </c>
      <c r="G349" s="39">
        <v>0</v>
      </c>
      <c r="H349" s="39">
        <v>0</v>
      </c>
      <c r="I349" s="39">
        <f t="shared" si="167"/>
        <v>0</v>
      </c>
    </row>
    <row r="350" spans="1:9" s="28" customFormat="1" ht="30" customHeight="1" outlineLevel="1" x14ac:dyDescent="0.25">
      <c r="A350" s="30">
        <v>4400</v>
      </c>
      <c r="B350" s="30">
        <v>2</v>
      </c>
      <c r="C350" s="33" t="s">
        <v>221</v>
      </c>
      <c r="D350" s="35">
        <f t="shared" ref="D350:H350" si="199">SUM(D351,D357,D359,D361,D363,D365)</f>
        <v>168371668.44</v>
      </c>
      <c r="E350" s="35">
        <f t="shared" si="199"/>
        <v>0</v>
      </c>
      <c r="F350" s="35">
        <f t="shared" si="199"/>
        <v>168371668.44</v>
      </c>
      <c r="G350" s="35">
        <f t="shared" si="199"/>
        <v>97049089.379999995</v>
      </c>
      <c r="H350" s="35">
        <f t="shared" si="199"/>
        <v>94808313.110000014</v>
      </c>
      <c r="I350" s="35">
        <f t="shared" ref="I350" si="200">SUM(I351,I357,I359,I361,I363,I365)</f>
        <v>71322579.060000002</v>
      </c>
    </row>
    <row r="351" spans="1:9" s="34" customFormat="1" outlineLevel="1" x14ac:dyDescent="0.25">
      <c r="A351" s="30">
        <f>+A352-1</f>
        <v>4410</v>
      </c>
      <c r="B351" s="30">
        <v>3</v>
      </c>
      <c r="C351" s="31" t="str">
        <f>+C352</f>
        <v>AYUDAS SOCIALES A PERSONAS</v>
      </c>
      <c r="D351" s="35">
        <f t="shared" ref="D351:H351" si="201">SUM(D352:D356)</f>
        <v>165183486.84000003</v>
      </c>
      <c r="E351" s="35">
        <f t="shared" si="201"/>
        <v>0</v>
      </c>
      <c r="F351" s="35">
        <f t="shared" si="201"/>
        <v>165183486.84000003</v>
      </c>
      <c r="G351" s="35">
        <f t="shared" si="201"/>
        <v>94320899.379999995</v>
      </c>
      <c r="H351" s="35">
        <f t="shared" si="201"/>
        <v>92882396.110000014</v>
      </c>
      <c r="I351" s="35">
        <f t="shared" ref="I351" si="202">SUM(I352:I356)</f>
        <v>70862587.459999993</v>
      </c>
    </row>
    <row r="352" spans="1:9" s="40" customFormat="1" outlineLevel="1" x14ac:dyDescent="0.25">
      <c r="A352" s="36">
        <v>4411</v>
      </c>
      <c r="B352" s="36">
        <v>4</v>
      </c>
      <c r="C352" s="37" t="s">
        <v>222</v>
      </c>
      <c r="D352" s="38">
        <v>56304183.719999999</v>
      </c>
      <c r="E352" s="39">
        <v>0</v>
      </c>
      <c r="F352" s="39">
        <f t="shared" ref="F352:F356" si="203">D352+E352</f>
        <v>56304183.719999999</v>
      </c>
      <c r="G352" s="39">
        <v>92214364.379999995</v>
      </c>
      <c r="H352" s="39">
        <v>91306861.110000014</v>
      </c>
      <c r="I352" s="39">
        <f t="shared" si="167"/>
        <v>-35910180.659999996</v>
      </c>
    </row>
    <row r="353" spans="1:9" s="40" customFormat="1" outlineLevel="1" x14ac:dyDescent="0.25">
      <c r="A353" s="36">
        <v>4412</v>
      </c>
      <c r="B353" s="36">
        <v>4</v>
      </c>
      <c r="C353" s="37" t="s">
        <v>223</v>
      </c>
      <c r="D353" s="38">
        <v>102236550.84</v>
      </c>
      <c r="E353" s="39">
        <v>0</v>
      </c>
      <c r="F353" s="39">
        <f t="shared" si="203"/>
        <v>102236550.84</v>
      </c>
      <c r="G353" s="39">
        <v>0</v>
      </c>
      <c r="H353" s="39">
        <v>0</v>
      </c>
      <c r="I353" s="39">
        <f t="shared" si="167"/>
        <v>102236550.84</v>
      </c>
    </row>
    <row r="354" spans="1:9" s="40" customFormat="1" outlineLevel="1" x14ac:dyDescent="0.25">
      <c r="A354" s="36">
        <v>4413</v>
      </c>
      <c r="B354" s="36">
        <v>4</v>
      </c>
      <c r="C354" s="37" t="s">
        <v>224</v>
      </c>
      <c r="D354" s="38">
        <v>1870352.52</v>
      </c>
      <c r="E354" s="39">
        <v>0</v>
      </c>
      <c r="F354" s="39">
        <f t="shared" si="203"/>
        <v>1870352.52</v>
      </c>
      <c r="G354" s="39">
        <v>0</v>
      </c>
      <c r="H354" s="39">
        <v>0</v>
      </c>
      <c r="I354" s="39">
        <f t="shared" si="167"/>
        <v>1870352.52</v>
      </c>
    </row>
    <row r="355" spans="1:9" s="40" customFormat="1" outlineLevel="1" x14ac:dyDescent="0.25">
      <c r="A355" s="36">
        <v>4414</v>
      </c>
      <c r="B355" s="36">
        <v>4</v>
      </c>
      <c r="C355" s="37" t="s">
        <v>225</v>
      </c>
      <c r="D355" s="38">
        <v>441919.80000000005</v>
      </c>
      <c r="E355" s="39">
        <v>0</v>
      </c>
      <c r="F355" s="39">
        <f t="shared" si="203"/>
        <v>441919.80000000005</v>
      </c>
      <c r="G355" s="39">
        <v>165035</v>
      </c>
      <c r="H355" s="39">
        <v>165035</v>
      </c>
      <c r="I355" s="39">
        <f t="shared" si="167"/>
        <v>276884.80000000005</v>
      </c>
    </row>
    <row r="356" spans="1:9" s="40" customFormat="1" outlineLevel="1" x14ac:dyDescent="0.25">
      <c r="A356" s="36">
        <v>4415</v>
      </c>
      <c r="B356" s="36">
        <v>4</v>
      </c>
      <c r="C356" s="37" t="s">
        <v>226</v>
      </c>
      <c r="D356" s="38">
        <v>4330479.96</v>
      </c>
      <c r="E356" s="39">
        <v>0</v>
      </c>
      <c r="F356" s="39">
        <f t="shared" si="203"/>
        <v>4330479.96</v>
      </c>
      <c r="G356" s="39">
        <v>1941500</v>
      </c>
      <c r="H356" s="39">
        <v>1410500</v>
      </c>
      <c r="I356" s="39">
        <f t="shared" si="167"/>
        <v>2388979.96</v>
      </c>
    </row>
    <row r="357" spans="1:9" s="34" customFormat="1" outlineLevel="1" x14ac:dyDescent="0.25">
      <c r="A357" s="30">
        <f>+A358-1</f>
        <v>4420</v>
      </c>
      <c r="B357" s="30">
        <v>3</v>
      </c>
      <c r="C357" s="31" t="str">
        <f>+C358</f>
        <v>BECAS Y OTRAS AYUDAS PARA PROGRAMAS DE CAPACITACIÓN</v>
      </c>
      <c r="D357" s="35">
        <f t="shared" ref="D357:H357" si="204">+D358</f>
        <v>0</v>
      </c>
      <c r="E357" s="35">
        <f t="shared" si="204"/>
        <v>0</v>
      </c>
      <c r="F357" s="35">
        <f t="shared" si="204"/>
        <v>0</v>
      </c>
      <c r="G357" s="35">
        <f t="shared" si="204"/>
        <v>0</v>
      </c>
      <c r="H357" s="35">
        <f t="shared" si="204"/>
        <v>0</v>
      </c>
      <c r="I357" s="35">
        <f t="shared" ref="I357:I422" si="205">+F357-G357</f>
        <v>0</v>
      </c>
    </row>
    <row r="358" spans="1:9" s="40" customFormat="1" ht="15" customHeight="1" outlineLevel="1" x14ac:dyDescent="0.25">
      <c r="A358" s="36">
        <v>4421</v>
      </c>
      <c r="B358" s="36">
        <v>4</v>
      </c>
      <c r="C358" s="37" t="s">
        <v>227</v>
      </c>
      <c r="D358" s="38">
        <v>0</v>
      </c>
      <c r="E358" s="39">
        <v>0</v>
      </c>
      <c r="F358" s="39">
        <f>D358+E358</f>
        <v>0</v>
      </c>
      <c r="G358" s="39">
        <v>0</v>
      </c>
      <c r="H358" s="39">
        <v>0</v>
      </c>
      <c r="I358" s="39">
        <f t="shared" si="205"/>
        <v>0</v>
      </c>
    </row>
    <row r="359" spans="1:9" s="34" customFormat="1" outlineLevel="1" x14ac:dyDescent="0.25">
      <c r="A359" s="30">
        <f>+A360-1</f>
        <v>4430</v>
      </c>
      <c r="B359" s="30">
        <v>3</v>
      </c>
      <c r="C359" s="31" t="str">
        <f>+C360</f>
        <v>AYUDAS SOCIALES A INSTITUCIONES DE ENSEÑANZA</v>
      </c>
      <c r="D359" s="35">
        <f t="shared" ref="D359:H359" si="206">+D360</f>
        <v>326487.48</v>
      </c>
      <c r="E359" s="35">
        <f t="shared" si="206"/>
        <v>0</v>
      </c>
      <c r="F359" s="35">
        <f t="shared" si="206"/>
        <v>326487.48</v>
      </c>
      <c r="G359" s="35">
        <f t="shared" si="206"/>
        <v>637797</v>
      </c>
      <c r="H359" s="35">
        <f t="shared" si="206"/>
        <v>265524</v>
      </c>
      <c r="I359" s="35">
        <f t="shared" si="205"/>
        <v>-311309.52</v>
      </c>
    </row>
    <row r="360" spans="1:9" s="40" customFormat="1" outlineLevel="1" x14ac:dyDescent="0.25">
      <c r="A360" s="36">
        <v>4431</v>
      </c>
      <c r="B360" s="36">
        <v>4</v>
      </c>
      <c r="C360" s="37" t="s">
        <v>228</v>
      </c>
      <c r="D360" s="38">
        <v>326487.48</v>
      </c>
      <c r="E360" s="39">
        <v>0</v>
      </c>
      <c r="F360" s="39">
        <f>D360+E360</f>
        <v>326487.48</v>
      </c>
      <c r="G360" s="39">
        <v>637797</v>
      </c>
      <c r="H360" s="39">
        <v>265524</v>
      </c>
      <c r="I360" s="39">
        <f t="shared" si="205"/>
        <v>-311309.52</v>
      </c>
    </row>
    <row r="361" spans="1:9" s="34" customFormat="1" outlineLevel="1" x14ac:dyDescent="0.25">
      <c r="A361" s="30">
        <f>+A362-1</f>
        <v>4440</v>
      </c>
      <c r="B361" s="30">
        <v>3</v>
      </c>
      <c r="C361" s="31" t="str">
        <f>+C362</f>
        <v>AYUDAS SOCIALES A ACTIVIDADES CIENTÍFICAS O ACADÉMICAS</v>
      </c>
      <c r="D361" s="35">
        <f t="shared" ref="D361:H361" si="207">+D362</f>
        <v>0</v>
      </c>
      <c r="E361" s="35">
        <f t="shared" si="207"/>
        <v>0</v>
      </c>
      <c r="F361" s="35">
        <f t="shared" si="207"/>
        <v>0</v>
      </c>
      <c r="G361" s="35">
        <f t="shared" si="207"/>
        <v>0</v>
      </c>
      <c r="H361" s="35">
        <f t="shared" si="207"/>
        <v>0</v>
      </c>
      <c r="I361" s="35">
        <f t="shared" si="205"/>
        <v>0</v>
      </c>
    </row>
    <row r="362" spans="1:9" s="40" customFormat="1" outlineLevel="1" x14ac:dyDescent="0.25">
      <c r="A362" s="36">
        <v>4441</v>
      </c>
      <c r="B362" s="36">
        <v>4</v>
      </c>
      <c r="C362" s="37" t="s">
        <v>229</v>
      </c>
      <c r="D362" s="38">
        <v>0</v>
      </c>
      <c r="E362" s="39">
        <v>0</v>
      </c>
      <c r="F362" s="39">
        <f>D362+E362</f>
        <v>0</v>
      </c>
      <c r="G362" s="39">
        <v>0</v>
      </c>
      <c r="H362" s="39">
        <v>0</v>
      </c>
      <c r="I362" s="39">
        <f t="shared" si="205"/>
        <v>0</v>
      </c>
    </row>
    <row r="363" spans="1:9" s="34" customFormat="1" outlineLevel="1" x14ac:dyDescent="0.25">
      <c r="A363" s="30">
        <f>+A364-1</f>
        <v>4450</v>
      </c>
      <c r="B363" s="30">
        <v>3</v>
      </c>
      <c r="C363" s="31" t="str">
        <f>+C364</f>
        <v>AYUDAS SOCIALES A INSTITUCIONES SIN FINES DE LUCRO</v>
      </c>
      <c r="D363" s="35">
        <f t="shared" ref="D363:H363" si="208">+D364</f>
        <v>2794933.2</v>
      </c>
      <c r="E363" s="35">
        <f t="shared" si="208"/>
        <v>0</v>
      </c>
      <c r="F363" s="35">
        <f t="shared" si="208"/>
        <v>2794933.2</v>
      </c>
      <c r="G363" s="35">
        <f t="shared" si="208"/>
        <v>2090393</v>
      </c>
      <c r="H363" s="35">
        <f t="shared" si="208"/>
        <v>1660393</v>
      </c>
      <c r="I363" s="35">
        <f t="shared" si="205"/>
        <v>704540.20000000019</v>
      </c>
    </row>
    <row r="364" spans="1:9" s="40" customFormat="1" outlineLevel="1" x14ac:dyDescent="0.25">
      <c r="A364" s="36">
        <v>4451</v>
      </c>
      <c r="B364" s="36">
        <v>4</v>
      </c>
      <c r="C364" s="37" t="s">
        <v>230</v>
      </c>
      <c r="D364" s="38">
        <v>2794933.2</v>
      </c>
      <c r="E364" s="39">
        <v>0</v>
      </c>
      <c r="F364" s="39">
        <f>D364+E364</f>
        <v>2794933.2</v>
      </c>
      <c r="G364" s="39">
        <v>2090393</v>
      </c>
      <c r="H364" s="39">
        <v>1660393</v>
      </c>
      <c r="I364" s="39">
        <f t="shared" si="205"/>
        <v>704540.20000000019</v>
      </c>
    </row>
    <row r="365" spans="1:9" s="34" customFormat="1" outlineLevel="1" x14ac:dyDescent="0.25">
      <c r="A365" s="30">
        <f>+A366-1</f>
        <v>4480</v>
      </c>
      <c r="B365" s="30">
        <v>3</v>
      </c>
      <c r="C365" s="31" t="str">
        <f>+C366</f>
        <v>AYUDAS POR DESASTRES NATURALES Y OTROS SINIESTROS</v>
      </c>
      <c r="D365" s="35">
        <f t="shared" ref="D365:H365" si="209">+D366</f>
        <v>66760.92</v>
      </c>
      <c r="E365" s="35">
        <f t="shared" si="209"/>
        <v>0</v>
      </c>
      <c r="F365" s="35">
        <f t="shared" si="209"/>
        <v>66760.92</v>
      </c>
      <c r="G365" s="35">
        <f t="shared" si="209"/>
        <v>0</v>
      </c>
      <c r="H365" s="35">
        <f t="shared" si="209"/>
        <v>0</v>
      </c>
      <c r="I365" s="35">
        <f t="shared" si="205"/>
        <v>66760.92</v>
      </c>
    </row>
    <row r="366" spans="1:9" s="40" customFormat="1" ht="15" customHeight="1" outlineLevel="1" x14ac:dyDescent="0.25">
      <c r="A366" s="36">
        <v>4481</v>
      </c>
      <c r="B366" s="36">
        <v>4</v>
      </c>
      <c r="C366" s="37" t="s">
        <v>231</v>
      </c>
      <c r="D366" s="38">
        <v>66760.92</v>
      </c>
      <c r="E366" s="39">
        <v>0</v>
      </c>
      <c r="F366" s="39">
        <f>D366+E366</f>
        <v>66760.92</v>
      </c>
      <c r="G366" s="39">
        <v>0</v>
      </c>
      <c r="H366" s="39">
        <v>0</v>
      </c>
      <c r="I366" s="39">
        <f t="shared" si="205"/>
        <v>66760.92</v>
      </c>
    </row>
    <row r="367" spans="1:9" s="28" customFormat="1" ht="30" customHeight="1" outlineLevel="1" x14ac:dyDescent="0.25">
      <c r="A367" s="30">
        <v>4500</v>
      </c>
      <c r="B367" s="30">
        <v>2</v>
      </c>
      <c r="C367" s="33" t="s">
        <v>232</v>
      </c>
      <c r="D367" s="35">
        <f t="shared" ref="D367:H368" si="210">SUM(D368)</f>
        <v>173757.12</v>
      </c>
      <c r="E367" s="35">
        <f t="shared" si="210"/>
        <v>0</v>
      </c>
      <c r="F367" s="35">
        <f t="shared" si="210"/>
        <v>173757.12</v>
      </c>
      <c r="G367" s="35">
        <f t="shared" si="210"/>
        <v>0</v>
      </c>
      <c r="H367" s="35">
        <f t="shared" si="210"/>
        <v>0</v>
      </c>
      <c r="I367" s="35">
        <f t="shared" ref="I367:I368" si="211">SUM(I368)</f>
        <v>173757.12</v>
      </c>
    </row>
    <row r="368" spans="1:9" s="34" customFormat="1" outlineLevel="1" x14ac:dyDescent="0.25">
      <c r="A368" s="30">
        <f>+A369-1</f>
        <v>4510</v>
      </c>
      <c r="B368" s="30">
        <v>3</v>
      </c>
      <c r="C368" s="31" t="str">
        <f>+C369</f>
        <v>PENSIONES</v>
      </c>
      <c r="D368" s="35">
        <f t="shared" si="210"/>
        <v>173757.12</v>
      </c>
      <c r="E368" s="35">
        <f t="shared" si="210"/>
        <v>0</v>
      </c>
      <c r="F368" s="35">
        <f t="shared" si="210"/>
        <v>173757.12</v>
      </c>
      <c r="G368" s="35">
        <f t="shared" si="210"/>
        <v>0</v>
      </c>
      <c r="H368" s="35">
        <f t="shared" si="210"/>
        <v>0</v>
      </c>
      <c r="I368" s="35">
        <f t="shared" si="211"/>
        <v>173757.12</v>
      </c>
    </row>
    <row r="369" spans="1:9" s="40" customFormat="1" outlineLevel="1" x14ac:dyDescent="0.25">
      <c r="A369" s="36">
        <v>4511</v>
      </c>
      <c r="B369" s="36">
        <v>4</v>
      </c>
      <c r="C369" s="37" t="s">
        <v>233</v>
      </c>
      <c r="D369" s="38">
        <v>173757.12</v>
      </c>
      <c r="E369" s="39">
        <v>0</v>
      </c>
      <c r="F369" s="39">
        <f>D369+E369</f>
        <v>173757.12</v>
      </c>
      <c r="G369" s="39">
        <v>0</v>
      </c>
      <c r="H369" s="39">
        <v>0</v>
      </c>
      <c r="I369" s="39">
        <f t="shared" ref="I369" si="212">+F369-G369</f>
        <v>173757.12</v>
      </c>
    </row>
    <row r="370" spans="1:9" s="28" customFormat="1" ht="30" customHeight="1" outlineLevel="1" x14ac:dyDescent="0.25">
      <c r="A370" s="30">
        <v>4800</v>
      </c>
      <c r="B370" s="30">
        <v>2</v>
      </c>
      <c r="C370" s="33" t="s">
        <v>234</v>
      </c>
      <c r="D370" s="35">
        <f t="shared" ref="D370:H370" si="213">SUM(D371,D373,D375,D377,D379)</f>
        <v>255349.92</v>
      </c>
      <c r="E370" s="35">
        <f t="shared" si="213"/>
        <v>0</v>
      </c>
      <c r="F370" s="35">
        <f t="shared" si="213"/>
        <v>255349.92</v>
      </c>
      <c r="G370" s="35">
        <f t="shared" si="213"/>
        <v>0</v>
      </c>
      <c r="H370" s="35">
        <f t="shared" si="213"/>
        <v>0</v>
      </c>
      <c r="I370" s="35">
        <f t="shared" si="205"/>
        <v>255349.92</v>
      </c>
    </row>
    <row r="371" spans="1:9" s="34" customFormat="1" outlineLevel="1" x14ac:dyDescent="0.25">
      <c r="A371" s="30">
        <f>+A372-1</f>
        <v>4810</v>
      </c>
      <c r="B371" s="30">
        <v>3</v>
      </c>
      <c r="C371" s="31" t="str">
        <f>+C372</f>
        <v>DONATIVOS A INSTITUCIONES SIN FINES DE LUCRO</v>
      </c>
      <c r="D371" s="35">
        <f t="shared" ref="D371:H371" si="214">+D372</f>
        <v>255349.92</v>
      </c>
      <c r="E371" s="35">
        <f t="shared" si="214"/>
        <v>0</v>
      </c>
      <c r="F371" s="35">
        <f t="shared" si="214"/>
        <v>255349.92</v>
      </c>
      <c r="G371" s="35">
        <f t="shared" si="214"/>
        <v>0</v>
      </c>
      <c r="H371" s="35">
        <f t="shared" si="214"/>
        <v>0</v>
      </c>
      <c r="I371" s="35">
        <f t="shared" si="205"/>
        <v>255349.92</v>
      </c>
    </row>
    <row r="372" spans="1:9" s="40" customFormat="1" outlineLevel="1" x14ac:dyDescent="0.25">
      <c r="A372" s="36">
        <v>4811</v>
      </c>
      <c r="B372" s="36">
        <v>4</v>
      </c>
      <c r="C372" s="37" t="s">
        <v>235</v>
      </c>
      <c r="D372" s="38">
        <v>255349.92</v>
      </c>
      <c r="E372" s="39">
        <v>0</v>
      </c>
      <c r="F372" s="39">
        <f>D372+E372</f>
        <v>255349.92</v>
      </c>
      <c r="G372" s="39">
        <v>0</v>
      </c>
      <c r="H372" s="39">
        <v>0</v>
      </c>
      <c r="I372" s="39">
        <f t="shared" si="205"/>
        <v>255349.92</v>
      </c>
    </row>
    <row r="373" spans="1:9" s="34" customFormat="1" outlineLevel="1" x14ac:dyDescent="0.25">
      <c r="A373" s="30">
        <f>+A374-1</f>
        <v>4820</v>
      </c>
      <c r="B373" s="30">
        <v>3</v>
      </c>
      <c r="C373" s="31" t="str">
        <f>+C374</f>
        <v>DONATIVOS A ENTIDADES FEDERATIVAS</v>
      </c>
      <c r="D373" s="35">
        <f t="shared" ref="D373:H373" si="215">+D374</f>
        <v>0</v>
      </c>
      <c r="E373" s="35">
        <f t="shared" si="215"/>
        <v>0</v>
      </c>
      <c r="F373" s="35">
        <f t="shared" si="215"/>
        <v>0</v>
      </c>
      <c r="G373" s="35">
        <f t="shared" si="215"/>
        <v>0</v>
      </c>
      <c r="H373" s="35">
        <f t="shared" si="215"/>
        <v>0</v>
      </c>
      <c r="I373" s="35">
        <f t="shared" si="205"/>
        <v>0</v>
      </c>
    </row>
    <row r="374" spans="1:9" s="40" customFormat="1" outlineLevel="1" x14ac:dyDescent="0.25">
      <c r="A374" s="36">
        <v>4821</v>
      </c>
      <c r="B374" s="36">
        <v>4</v>
      </c>
      <c r="C374" s="37" t="s">
        <v>236</v>
      </c>
      <c r="D374" s="38">
        <v>0</v>
      </c>
      <c r="E374" s="39">
        <v>0</v>
      </c>
      <c r="F374" s="39">
        <f>D374+E374</f>
        <v>0</v>
      </c>
      <c r="G374" s="39">
        <v>0</v>
      </c>
      <c r="H374" s="39">
        <v>0</v>
      </c>
      <c r="I374" s="39">
        <f t="shared" si="205"/>
        <v>0</v>
      </c>
    </row>
    <row r="375" spans="1:9" s="34" customFormat="1" outlineLevel="1" x14ac:dyDescent="0.25">
      <c r="A375" s="30">
        <f>+A376-1</f>
        <v>4830</v>
      </c>
      <c r="B375" s="30">
        <v>3</v>
      </c>
      <c r="C375" s="31" t="str">
        <f>+C376</f>
        <v>DONATIVOS A FIDEICOMISOS PRIVADOS</v>
      </c>
      <c r="D375" s="35">
        <f t="shared" ref="D375:H375" si="216">+D376</f>
        <v>0</v>
      </c>
      <c r="E375" s="35">
        <f t="shared" si="216"/>
        <v>0</v>
      </c>
      <c r="F375" s="35">
        <f t="shared" si="216"/>
        <v>0</v>
      </c>
      <c r="G375" s="35">
        <f t="shared" si="216"/>
        <v>0</v>
      </c>
      <c r="H375" s="35">
        <f t="shared" si="216"/>
        <v>0</v>
      </c>
      <c r="I375" s="35">
        <f t="shared" si="205"/>
        <v>0</v>
      </c>
    </row>
    <row r="376" spans="1:9" s="40" customFormat="1" outlineLevel="1" x14ac:dyDescent="0.25">
      <c r="A376" s="36">
        <v>4831</v>
      </c>
      <c r="B376" s="36">
        <v>4</v>
      </c>
      <c r="C376" s="37" t="s">
        <v>237</v>
      </c>
      <c r="D376" s="38">
        <v>0</v>
      </c>
      <c r="E376" s="39">
        <v>0</v>
      </c>
      <c r="F376" s="39">
        <f>D376+E376</f>
        <v>0</v>
      </c>
      <c r="G376" s="39">
        <v>0</v>
      </c>
      <c r="H376" s="39">
        <v>0</v>
      </c>
      <c r="I376" s="39">
        <f t="shared" si="205"/>
        <v>0</v>
      </c>
    </row>
    <row r="377" spans="1:9" s="34" customFormat="1" outlineLevel="1" x14ac:dyDescent="0.25">
      <c r="A377" s="30">
        <f>+A378-1</f>
        <v>4840</v>
      </c>
      <c r="B377" s="30">
        <v>3</v>
      </c>
      <c r="C377" s="31" t="str">
        <f>+C378</f>
        <v>DONATIVOS A FIDEICOMISOS ESTATALES</v>
      </c>
      <c r="D377" s="35">
        <f t="shared" ref="D377:H377" si="217">+D378</f>
        <v>0</v>
      </c>
      <c r="E377" s="35">
        <f t="shared" si="217"/>
        <v>0</v>
      </c>
      <c r="F377" s="35">
        <f t="shared" si="217"/>
        <v>0</v>
      </c>
      <c r="G377" s="35">
        <f t="shared" si="217"/>
        <v>0</v>
      </c>
      <c r="H377" s="35">
        <f t="shared" si="217"/>
        <v>0</v>
      </c>
      <c r="I377" s="35">
        <f t="shared" si="205"/>
        <v>0</v>
      </c>
    </row>
    <row r="378" spans="1:9" s="40" customFormat="1" outlineLevel="1" x14ac:dyDescent="0.25">
      <c r="A378" s="36">
        <v>4841</v>
      </c>
      <c r="B378" s="36">
        <v>4</v>
      </c>
      <c r="C378" s="37" t="s">
        <v>238</v>
      </c>
      <c r="D378" s="38">
        <v>0</v>
      </c>
      <c r="E378" s="39">
        <v>0</v>
      </c>
      <c r="F378" s="39">
        <f>D378+E378</f>
        <v>0</v>
      </c>
      <c r="G378" s="39">
        <v>0</v>
      </c>
      <c r="H378" s="39">
        <v>0</v>
      </c>
      <c r="I378" s="39">
        <f t="shared" si="205"/>
        <v>0</v>
      </c>
    </row>
    <row r="379" spans="1:9" s="34" customFormat="1" outlineLevel="1" x14ac:dyDescent="0.25">
      <c r="A379" s="30">
        <f>+A380-1</f>
        <v>4850</v>
      </c>
      <c r="B379" s="30">
        <v>3</v>
      </c>
      <c r="C379" s="31" t="str">
        <f>+C380</f>
        <v>DONATIVOS INTERNACIONALES</v>
      </c>
      <c r="D379" s="35">
        <f t="shared" ref="D379:H379" si="218">+D380</f>
        <v>0</v>
      </c>
      <c r="E379" s="35">
        <f t="shared" si="218"/>
        <v>0</v>
      </c>
      <c r="F379" s="35">
        <f t="shared" si="218"/>
        <v>0</v>
      </c>
      <c r="G379" s="35">
        <f t="shared" si="218"/>
        <v>0</v>
      </c>
      <c r="H379" s="35">
        <f t="shared" si="218"/>
        <v>0</v>
      </c>
      <c r="I379" s="35">
        <f t="shared" si="205"/>
        <v>0</v>
      </c>
    </row>
    <row r="380" spans="1:9" s="40" customFormat="1" ht="15" customHeight="1" outlineLevel="1" x14ac:dyDescent="0.25">
      <c r="A380" s="36">
        <v>4851</v>
      </c>
      <c r="B380" s="36">
        <v>4</v>
      </c>
      <c r="C380" s="37" t="s">
        <v>239</v>
      </c>
      <c r="D380" s="38">
        <v>0</v>
      </c>
      <c r="E380" s="39">
        <v>0</v>
      </c>
      <c r="F380" s="39">
        <f>D380+E380</f>
        <v>0</v>
      </c>
      <c r="G380" s="39">
        <v>0</v>
      </c>
      <c r="H380" s="39">
        <v>0</v>
      </c>
      <c r="I380" s="39">
        <f t="shared" si="205"/>
        <v>0</v>
      </c>
    </row>
    <row r="381" spans="1:9" s="28" customFormat="1" ht="27.95" customHeight="1" x14ac:dyDescent="0.25">
      <c r="A381" s="30">
        <v>5000</v>
      </c>
      <c r="B381" s="30">
        <v>1</v>
      </c>
      <c r="C381" s="31" t="s">
        <v>240</v>
      </c>
      <c r="D381" s="32">
        <f t="shared" ref="D381:H381" si="219">SUM(D382,D391,D400,D405,D412,D415,D432,D435,D439)</f>
        <v>1754157.9</v>
      </c>
      <c r="E381" s="32">
        <f t="shared" si="219"/>
        <v>0</v>
      </c>
      <c r="F381" s="32">
        <f t="shared" si="219"/>
        <v>1754157.9</v>
      </c>
      <c r="G381" s="32">
        <f t="shared" si="219"/>
        <v>538890.27</v>
      </c>
      <c r="H381" s="32">
        <f t="shared" si="219"/>
        <v>0</v>
      </c>
      <c r="I381" s="32">
        <f t="shared" si="205"/>
        <v>1215267.6299999999</v>
      </c>
    </row>
    <row r="382" spans="1:9" s="28" customFormat="1" ht="30" customHeight="1" x14ac:dyDescent="0.25">
      <c r="A382" s="30">
        <v>5100</v>
      </c>
      <c r="B382" s="30">
        <v>2</v>
      </c>
      <c r="C382" s="33" t="s">
        <v>241</v>
      </c>
      <c r="D382" s="32">
        <f t="shared" ref="D382:H382" si="220">SUM(D383,D385,D387,D389)</f>
        <v>1004157.9</v>
      </c>
      <c r="E382" s="32">
        <f t="shared" si="220"/>
        <v>0</v>
      </c>
      <c r="F382" s="32">
        <f t="shared" si="220"/>
        <v>1004157.9</v>
      </c>
      <c r="G382" s="32">
        <f t="shared" si="220"/>
        <v>36807.47</v>
      </c>
      <c r="H382" s="32">
        <f t="shared" si="220"/>
        <v>0</v>
      </c>
      <c r="I382" s="32">
        <f t="shared" si="205"/>
        <v>967350.43</v>
      </c>
    </row>
    <row r="383" spans="1:9" s="34" customFormat="1" outlineLevel="1" x14ac:dyDescent="0.25">
      <c r="A383" s="30">
        <f>+A384-1</f>
        <v>5110</v>
      </c>
      <c r="B383" s="30">
        <v>3</v>
      </c>
      <c r="C383" s="31" t="str">
        <f>+C384</f>
        <v>MUEBLES DE OFICINA Y ESTANTERÍA</v>
      </c>
      <c r="D383" s="35">
        <f t="shared" ref="D383:H383" si="221">+D384</f>
        <v>1000000</v>
      </c>
      <c r="E383" s="35">
        <f t="shared" si="221"/>
        <v>0</v>
      </c>
      <c r="F383" s="35">
        <f t="shared" si="221"/>
        <v>1000000</v>
      </c>
      <c r="G383" s="35">
        <f t="shared" si="221"/>
        <v>6188.6</v>
      </c>
      <c r="H383" s="35">
        <f t="shared" si="221"/>
        <v>0</v>
      </c>
      <c r="I383" s="35">
        <f t="shared" si="205"/>
        <v>993811.4</v>
      </c>
    </row>
    <row r="384" spans="1:9" s="40" customFormat="1" ht="15" customHeight="1" outlineLevel="1" x14ac:dyDescent="0.25">
      <c r="A384" s="36">
        <v>5111</v>
      </c>
      <c r="B384" s="36">
        <v>4</v>
      </c>
      <c r="C384" s="37" t="s">
        <v>242</v>
      </c>
      <c r="D384" s="38">
        <v>1000000</v>
      </c>
      <c r="E384" s="39">
        <v>0</v>
      </c>
      <c r="F384" s="39">
        <f>D384+E384</f>
        <v>1000000</v>
      </c>
      <c r="G384" s="39">
        <v>6188.6</v>
      </c>
      <c r="H384" s="39">
        <v>0</v>
      </c>
      <c r="I384" s="39">
        <f t="shared" si="205"/>
        <v>993811.4</v>
      </c>
    </row>
    <row r="385" spans="1:9" s="34" customFormat="1" outlineLevel="1" x14ac:dyDescent="0.25">
      <c r="A385" s="30">
        <f>+A386-1</f>
        <v>5120</v>
      </c>
      <c r="B385" s="30">
        <v>3</v>
      </c>
      <c r="C385" s="31" t="str">
        <f>+C386</f>
        <v>MUEBLES, EXCEPTO DE OFICINA Y ESTANTERÍA</v>
      </c>
      <c r="D385" s="35">
        <f t="shared" ref="D385:H385" si="222">+D386</f>
        <v>0</v>
      </c>
      <c r="E385" s="35">
        <f t="shared" si="222"/>
        <v>0</v>
      </c>
      <c r="F385" s="35">
        <f t="shared" si="222"/>
        <v>0</v>
      </c>
      <c r="G385" s="35">
        <f t="shared" si="222"/>
        <v>0</v>
      </c>
      <c r="H385" s="35">
        <f t="shared" si="222"/>
        <v>0</v>
      </c>
      <c r="I385" s="35">
        <f t="shared" si="205"/>
        <v>0</v>
      </c>
    </row>
    <row r="386" spans="1:9" s="40" customFormat="1" ht="15" customHeight="1" outlineLevel="1" x14ac:dyDescent="0.25">
      <c r="A386" s="36">
        <v>5121</v>
      </c>
      <c r="B386" s="36">
        <v>4</v>
      </c>
      <c r="C386" s="37" t="s">
        <v>243</v>
      </c>
      <c r="D386" s="38">
        <v>0</v>
      </c>
      <c r="E386" s="39">
        <v>0</v>
      </c>
      <c r="F386" s="39">
        <f>D386+E386</f>
        <v>0</v>
      </c>
      <c r="G386" s="39">
        <v>0</v>
      </c>
      <c r="H386" s="39">
        <v>0</v>
      </c>
      <c r="I386" s="39">
        <f t="shared" si="205"/>
        <v>0</v>
      </c>
    </row>
    <row r="387" spans="1:9" s="34" customFormat="1" outlineLevel="1" x14ac:dyDescent="0.25">
      <c r="A387" s="30">
        <f>+A388-1</f>
        <v>5150</v>
      </c>
      <c r="B387" s="30">
        <v>3</v>
      </c>
      <c r="C387" s="31" t="str">
        <f>+C388</f>
        <v>EQUIPO DE CÓMPUTO Y DE TECNOLOGÍAS DE LA INFORMACIÓN</v>
      </c>
      <c r="D387" s="35">
        <f t="shared" ref="D387:H387" si="223">+D388</f>
        <v>4157.8999999999996</v>
      </c>
      <c r="E387" s="35">
        <f t="shared" si="223"/>
        <v>0</v>
      </c>
      <c r="F387" s="35">
        <f t="shared" si="223"/>
        <v>4157.8999999999996</v>
      </c>
      <c r="G387" s="35">
        <f t="shared" si="223"/>
        <v>30618.87</v>
      </c>
      <c r="H387" s="35">
        <f t="shared" si="223"/>
        <v>0</v>
      </c>
      <c r="I387" s="35">
        <f t="shared" si="205"/>
        <v>-26460.97</v>
      </c>
    </row>
    <row r="388" spans="1:9" s="40" customFormat="1" outlineLevel="1" x14ac:dyDescent="0.25">
      <c r="A388" s="36">
        <v>5151</v>
      </c>
      <c r="B388" s="36">
        <v>4</v>
      </c>
      <c r="C388" s="37" t="s">
        <v>244</v>
      </c>
      <c r="D388" s="38">
        <v>4157.8999999999996</v>
      </c>
      <c r="E388" s="39">
        <v>0</v>
      </c>
      <c r="F388" s="39">
        <f>D388+E388</f>
        <v>4157.8999999999996</v>
      </c>
      <c r="G388" s="39">
        <v>30618.87</v>
      </c>
      <c r="H388" s="39">
        <v>0</v>
      </c>
      <c r="I388" s="39">
        <f t="shared" si="205"/>
        <v>-26460.97</v>
      </c>
    </row>
    <row r="389" spans="1:9" s="34" customFormat="1" outlineLevel="1" x14ac:dyDescent="0.25">
      <c r="A389" s="30">
        <f>+A390-1</f>
        <v>5190</v>
      </c>
      <c r="B389" s="30">
        <v>3</v>
      </c>
      <c r="C389" s="31" t="str">
        <f>+C390</f>
        <v>OTROS MOBILIARIOS Y EQUIPOS DE ADMINISTRACIÓN</v>
      </c>
      <c r="D389" s="35">
        <f t="shared" ref="D389:H389" si="224">+D390</f>
        <v>0</v>
      </c>
      <c r="E389" s="35">
        <f t="shared" si="224"/>
        <v>0</v>
      </c>
      <c r="F389" s="35">
        <f t="shared" si="224"/>
        <v>0</v>
      </c>
      <c r="G389" s="35">
        <f t="shared" si="224"/>
        <v>0</v>
      </c>
      <c r="H389" s="35">
        <f t="shared" si="224"/>
        <v>0</v>
      </c>
      <c r="I389" s="35">
        <f t="shared" si="205"/>
        <v>0</v>
      </c>
    </row>
    <row r="390" spans="1:9" s="40" customFormat="1" ht="15" customHeight="1" outlineLevel="1" x14ac:dyDescent="0.25">
      <c r="A390" s="36">
        <v>5191</v>
      </c>
      <c r="B390" s="36">
        <v>4</v>
      </c>
      <c r="C390" s="37" t="s">
        <v>245</v>
      </c>
      <c r="D390" s="38">
        <v>0</v>
      </c>
      <c r="E390" s="39">
        <v>0</v>
      </c>
      <c r="F390" s="39">
        <f>D390+E390</f>
        <v>0</v>
      </c>
      <c r="G390" s="39">
        <v>0</v>
      </c>
      <c r="H390" s="39">
        <v>0</v>
      </c>
      <c r="I390" s="39">
        <f t="shared" si="205"/>
        <v>0</v>
      </c>
    </row>
    <row r="391" spans="1:9" s="28" customFormat="1" ht="39.75" customHeight="1" outlineLevel="1" x14ac:dyDescent="0.25">
      <c r="A391" s="30">
        <v>5200</v>
      </c>
      <c r="B391" s="30">
        <v>2</v>
      </c>
      <c r="C391" s="33" t="s">
        <v>246</v>
      </c>
      <c r="D391" s="32">
        <f t="shared" ref="D391:H391" si="225">SUM(D392,D394,D396,D398)</f>
        <v>350000</v>
      </c>
      <c r="E391" s="32">
        <f t="shared" si="225"/>
        <v>0</v>
      </c>
      <c r="F391" s="32">
        <f t="shared" si="225"/>
        <v>350000</v>
      </c>
      <c r="G391" s="32">
        <f t="shared" si="225"/>
        <v>0</v>
      </c>
      <c r="H391" s="32">
        <f t="shared" si="225"/>
        <v>0</v>
      </c>
      <c r="I391" s="32">
        <f t="shared" si="205"/>
        <v>350000</v>
      </c>
    </row>
    <row r="392" spans="1:9" s="34" customFormat="1" outlineLevel="1" x14ac:dyDescent="0.25">
      <c r="A392" s="30">
        <f>+A393-1</f>
        <v>5210</v>
      </c>
      <c r="B392" s="30">
        <v>3</v>
      </c>
      <c r="C392" s="31" t="str">
        <f>+C393</f>
        <v>EQUIPOS Y APARATOS AUDIOVISUALES</v>
      </c>
      <c r="D392" s="35">
        <f t="shared" ref="D392:H392" si="226">+D393</f>
        <v>0</v>
      </c>
      <c r="E392" s="35">
        <f t="shared" si="226"/>
        <v>0</v>
      </c>
      <c r="F392" s="35">
        <f t="shared" si="226"/>
        <v>0</v>
      </c>
      <c r="G392" s="35">
        <f t="shared" si="226"/>
        <v>0</v>
      </c>
      <c r="H392" s="35">
        <f t="shared" si="226"/>
        <v>0</v>
      </c>
      <c r="I392" s="35">
        <f t="shared" si="205"/>
        <v>0</v>
      </c>
    </row>
    <row r="393" spans="1:9" s="40" customFormat="1" ht="15" customHeight="1" outlineLevel="1" x14ac:dyDescent="0.25">
      <c r="A393" s="36">
        <v>5211</v>
      </c>
      <c r="B393" s="36">
        <v>4</v>
      </c>
      <c r="C393" s="37" t="s">
        <v>247</v>
      </c>
      <c r="D393" s="38">
        <v>0</v>
      </c>
      <c r="E393" s="39">
        <v>0</v>
      </c>
      <c r="F393" s="39">
        <f>D393+E393</f>
        <v>0</v>
      </c>
      <c r="G393" s="39">
        <v>0</v>
      </c>
      <c r="H393" s="39">
        <v>0</v>
      </c>
      <c r="I393" s="39">
        <f t="shared" si="205"/>
        <v>0</v>
      </c>
    </row>
    <row r="394" spans="1:9" s="34" customFormat="1" outlineLevel="1" x14ac:dyDescent="0.25">
      <c r="A394" s="30">
        <f>+A395-1</f>
        <v>5220</v>
      </c>
      <c r="B394" s="30">
        <v>3</v>
      </c>
      <c r="C394" s="31" t="str">
        <f>+C395</f>
        <v>APARATOS DEPORTIVOS</v>
      </c>
      <c r="D394" s="35">
        <f t="shared" ref="D394:H394" si="227">+D395</f>
        <v>0</v>
      </c>
      <c r="E394" s="35">
        <f t="shared" si="227"/>
        <v>0</v>
      </c>
      <c r="F394" s="35">
        <f t="shared" si="227"/>
        <v>0</v>
      </c>
      <c r="G394" s="35">
        <f t="shared" si="227"/>
        <v>0</v>
      </c>
      <c r="H394" s="35">
        <f t="shared" si="227"/>
        <v>0</v>
      </c>
      <c r="I394" s="35">
        <f t="shared" si="205"/>
        <v>0</v>
      </c>
    </row>
    <row r="395" spans="1:9" s="40" customFormat="1" ht="15" customHeight="1" outlineLevel="1" x14ac:dyDescent="0.25">
      <c r="A395" s="36">
        <v>5221</v>
      </c>
      <c r="B395" s="36">
        <v>4</v>
      </c>
      <c r="C395" s="37" t="s">
        <v>248</v>
      </c>
      <c r="D395" s="38">
        <v>0</v>
      </c>
      <c r="E395" s="39">
        <v>0</v>
      </c>
      <c r="F395" s="39">
        <f>D395+E395</f>
        <v>0</v>
      </c>
      <c r="G395" s="39">
        <v>0</v>
      </c>
      <c r="H395" s="39">
        <v>0</v>
      </c>
      <c r="I395" s="39">
        <f t="shared" si="205"/>
        <v>0</v>
      </c>
    </row>
    <row r="396" spans="1:9" s="34" customFormat="1" outlineLevel="1" x14ac:dyDescent="0.25">
      <c r="A396" s="30">
        <f>+A397-1</f>
        <v>5230</v>
      </c>
      <c r="B396" s="30">
        <v>3</v>
      </c>
      <c r="C396" s="31" t="str">
        <f>+C397</f>
        <v>CÁMARAS FOTOGRÁFICAS Y DE VIDEO</v>
      </c>
      <c r="D396" s="35">
        <f t="shared" ref="D396:H396" si="228">+D397</f>
        <v>0</v>
      </c>
      <c r="E396" s="35">
        <f t="shared" si="228"/>
        <v>0</v>
      </c>
      <c r="F396" s="35">
        <f t="shared" si="228"/>
        <v>0</v>
      </c>
      <c r="G396" s="35">
        <f t="shared" si="228"/>
        <v>0</v>
      </c>
      <c r="H396" s="35">
        <f t="shared" si="228"/>
        <v>0</v>
      </c>
      <c r="I396" s="35">
        <f t="shared" si="205"/>
        <v>0</v>
      </c>
    </row>
    <row r="397" spans="1:9" s="40" customFormat="1" ht="15" customHeight="1" outlineLevel="1" x14ac:dyDescent="0.25">
      <c r="A397" s="36">
        <v>5231</v>
      </c>
      <c r="B397" s="36">
        <v>4</v>
      </c>
      <c r="C397" s="37" t="s">
        <v>249</v>
      </c>
      <c r="D397" s="38">
        <v>0</v>
      </c>
      <c r="E397" s="39">
        <v>0</v>
      </c>
      <c r="F397" s="39">
        <f>D397+E397</f>
        <v>0</v>
      </c>
      <c r="G397" s="39">
        <v>0</v>
      </c>
      <c r="H397" s="39">
        <v>0</v>
      </c>
      <c r="I397" s="39">
        <f t="shared" si="205"/>
        <v>0</v>
      </c>
    </row>
    <row r="398" spans="1:9" s="34" customFormat="1" outlineLevel="1" x14ac:dyDescent="0.25">
      <c r="A398" s="30">
        <f>+A399-1</f>
        <v>5290</v>
      </c>
      <c r="B398" s="30">
        <v>3</v>
      </c>
      <c r="C398" s="31" t="str">
        <f>+C399</f>
        <v>OTRO MOBILIARIO Y EQUIPO EDUCACIONAL Y RECREATIVO</v>
      </c>
      <c r="D398" s="35">
        <f t="shared" ref="D398:H398" si="229">+D399</f>
        <v>350000</v>
      </c>
      <c r="E398" s="35">
        <f t="shared" si="229"/>
        <v>0</v>
      </c>
      <c r="F398" s="35">
        <f t="shared" si="229"/>
        <v>350000</v>
      </c>
      <c r="G398" s="35">
        <f t="shared" si="229"/>
        <v>0</v>
      </c>
      <c r="H398" s="35">
        <f t="shared" si="229"/>
        <v>0</v>
      </c>
      <c r="I398" s="35">
        <f t="shared" si="205"/>
        <v>350000</v>
      </c>
    </row>
    <row r="399" spans="1:9" s="40" customFormat="1" ht="15" customHeight="1" outlineLevel="1" x14ac:dyDescent="0.25">
      <c r="A399" s="36">
        <v>5291</v>
      </c>
      <c r="B399" s="36">
        <v>4</v>
      </c>
      <c r="C399" s="37" t="s">
        <v>250</v>
      </c>
      <c r="D399" s="38">
        <v>350000</v>
      </c>
      <c r="E399" s="39">
        <v>0</v>
      </c>
      <c r="F399" s="39">
        <f>D399+E399</f>
        <v>350000</v>
      </c>
      <c r="G399" s="39">
        <v>0</v>
      </c>
      <c r="H399" s="39">
        <v>0</v>
      </c>
      <c r="I399" s="39">
        <f t="shared" si="205"/>
        <v>350000</v>
      </c>
    </row>
    <row r="400" spans="1:9" s="28" customFormat="1" ht="30" customHeight="1" outlineLevel="1" x14ac:dyDescent="0.25">
      <c r="A400" s="30">
        <v>5300</v>
      </c>
      <c r="B400" s="30">
        <v>2</v>
      </c>
      <c r="C400" s="33" t="s">
        <v>251</v>
      </c>
      <c r="D400" s="35">
        <f t="shared" ref="D400:H400" si="230">SUM(D401,D403)</f>
        <v>0</v>
      </c>
      <c r="E400" s="35">
        <f t="shared" si="230"/>
        <v>0</v>
      </c>
      <c r="F400" s="35">
        <f t="shared" si="230"/>
        <v>0</v>
      </c>
      <c r="G400" s="35">
        <f t="shared" si="230"/>
        <v>0</v>
      </c>
      <c r="H400" s="35">
        <f t="shared" si="230"/>
        <v>0</v>
      </c>
      <c r="I400" s="35">
        <f t="shared" si="205"/>
        <v>0</v>
      </c>
    </row>
    <row r="401" spans="1:9" s="34" customFormat="1" outlineLevel="1" x14ac:dyDescent="0.25">
      <c r="A401" s="30">
        <f>+A402-1</f>
        <v>5310</v>
      </c>
      <c r="B401" s="30">
        <v>3</v>
      </c>
      <c r="C401" s="31" t="str">
        <f>+C402</f>
        <v>EQUIPO MÉDICO Y DE LABORATORIO</v>
      </c>
      <c r="D401" s="35">
        <f t="shared" ref="D401:H401" si="231">+D402</f>
        <v>0</v>
      </c>
      <c r="E401" s="35">
        <f t="shared" si="231"/>
        <v>0</v>
      </c>
      <c r="F401" s="35">
        <f t="shared" si="231"/>
        <v>0</v>
      </c>
      <c r="G401" s="35">
        <f t="shared" si="231"/>
        <v>0</v>
      </c>
      <c r="H401" s="35">
        <f t="shared" si="231"/>
        <v>0</v>
      </c>
      <c r="I401" s="35">
        <f t="shared" si="205"/>
        <v>0</v>
      </c>
    </row>
    <row r="402" spans="1:9" s="40" customFormat="1" ht="15" customHeight="1" outlineLevel="1" x14ac:dyDescent="0.25">
      <c r="A402" s="36">
        <v>5311</v>
      </c>
      <c r="B402" s="36">
        <v>4</v>
      </c>
      <c r="C402" s="37" t="s">
        <v>252</v>
      </c>
      <c r="D402" s="38">
        <v>0</v>
      </c>
      <c r="E402" s="39">
        <v>0</v>
      </c>
      <c r="F402" s="39">
        <f>D402+E402</f>
        <v>0</v>
      </c>
      <c r="G402" s="39">
        <v>0</v>
      </c>
      <c r="H402" s="39">
        <v>0</v>
      </c>
      <c r="I402" s="39">
        <f t="shared" si="205"/>
        <v>0</v>
      </c>
    </row>
    <row r="403" spans="1:9" s="34" customFormat="1" outlineLevel="1" x14ac:dyDescent="0.25">
      <c r="A403" s="30">
        <f>+A404-1</f>
        <v>5320</v>
      </c>
      <c r="B403" s="30">
        <v>3</v>
      </c>
      <c r="C403" s="31" t="str">
        <f>+C404</f>
        <v>INSTRUMENTAL MÉDICO Y DE LABORATORIO</v>
      </c>
      <c r="D403" s="35">
        <f t="shared" ref="D403:H403" si="232">+D404</f>
        <v>0</v>
      </c>
      <c r="E403" s="35">
        <f t="shared" si="232"/>
        <v>0</v>
      </c>
      <c r="F403" s="35">
        <f t="shared" si="232"/>
        <v>0</v>
      </c>
      <c r="G403" s="35">
        <f t="shared" si="232"/>
        <v>0</v>
      </c>
      <c r="H403" s="35">
        <f t="shared" si="232"/>
        <v>0</v>
      </c>
      <c r="I403" s="35">
        <f t="shared" si="205"/>
        <v>0</v>
      </c>
    </row>
    <row r="404" spans="1:9" s="40" customFormat="1" ht="15" customHeight="1" outlineLevel="1" x14ac:dyDescent="0.25">
      <c r="A404" s="36">
        <v>5321</v>
      </c>
      <c r="B404" s="36">
        <v>4</v>
      </c>
      <c r="C404" s="37" t="s">
        <v>253</v>
      </c>
      <c r="D404" s="38">
        <v>0</v>
      </c>
      <c r="E404" s="39">
        <v>0</v>
      </c>
      <c r="F404" s="39">
        <f>D404+E404</f>
        <v>0</v>
      </c>
      <c r="G404" s="39">
        <v>0</v>
      </c>
      <c r="H404" s="39">
        <v>0</v>
      </c>
      <c r="I404" s="39">
        <f t="shared" si="205"/>
        <v>0</v>
      </c>
    </row>
    <row r="405" spans="1:9" s="28" customFormat="1" ht="30" customHeight="1" outlineLevel="1" x14ac:dyDescent="0.25">
      <c r="A405" s="30">
        <v>5400</v>
      </c>
      <c r="B405" s="30">
        <v>2</v>
      </c>
      <c r="C405" s="33" t="s">
        <v>254</v>
      </c>
      <c r="D405" s="35">
        <f t="shared" ref="D405:H405" si="233">SUM(D406,D410,D408)</f>
        <v>400000</v>
      </c>
      <c r="E405" s="35">
        <f t="shared" si="233"/>
        <v>0</v>
      </c>
      <c r="F405" s="35">
        <f t="shared" si="233"/>
        <v>400000</v>
      </c>
      <c r="G405" s="35">
        <f t="shared" si="233"/>
        <v>0</v>
      </c>
      <c r="H405" s="35">
        <f t="shared" si="233"/>
        <v>0</v>
      </c>
      <c r="I405" s="35">
        <f t="shared" ref="I405" si="234">SUM(I406,I410,I408)</f>
        <v>400000</v>
      </c>
    </row>
    <row r="406" spans="1:9" s="34" customFormat="1" outlineLevel="1" x14ac:dyDescent="0.25">
      <c r="A406" s="30">
        <f>+A407-1</f>
        <v>5410</v>
      </c>
      <c r="B406" s="30">
        <v>3</v>
      </c>
      <c r="C406" s="31" t="str">
        <f>+C407</f>
        <v>AUTOMÓVILES Y CAMIONES</v>
      </c>
      <c r="D406" s="35">
        <f t="shared" ref="D406:H408" si="235">+D407</f>
        <v>400000</v>
      </c>
      <c r="E406" s="35">
        <f t="shared" si="235"/>
        <v>0</v>
      </c>
      <c r="F406" s="35">
        <f t="shared" si="235"/>
        <v>400000</v>
      </c>
      <c r="G406" s="35">
        <f t="shared" si="235"/>
        <v>0</v>
      </c>
      <c r="H406" s="35">
        <f t="shared" si="235"/>
        <v>0</v>
      </c>
      <c r="I406" s="35">
        <f t="shared" si="205"/>
        <v>400000</v>
      </c>
    </row>
    <row r="407" spans="1:9" s="40" customFormat="1" outlineLevel="1" x14ac:dyDescent="0.25">
      <c r="A407" s="36">
        <v>5411</v>
      </c>
      <c r="B407" s="36">
        <v>4</v>
      </c>
      <c r="C407" s="37" t="s">
        <v>255</v>
      </c>
      <c r="D407" s="38">
        <v>400000</v>
      </c>
      <c r="E407" s="39">
        <v>0</v>
      </c>
      <c r="F407" s="39">
        <f>D407+E407</f>
        <v>400000</v>
      </c>
      <c r="G407" s="39">
        <v>0</v>
      </c>
      <c r="H407" s="39">
        <v>0</v>
      </c>
      <c r="I407" s="39">
        <f t="shared" si="205"/>
        <v>400000</v>
      </c>
    </row>
    <row r="408" spans="1:9" s="34" customFormat="1" outlineLevel="1" x14ac:dyDescent="0.25">
      <c r="A408" s="30">
        <f>+A409-1</f>
        <v>5420</v>
      </c>
      <c r="B408" s="30">
        <v>3</v>
      </c>
      <c r="C408" s="31" t="str">
        <f>+C409</f>
        <v>CARROCERÍAS Y REMOLQUES</v>
      </c>
      <c r="D408" s="35">
        <f t="shared" si="235"/>
        <v>0</v>
      </c>
      <c r="E408" s="35">
        <f t="shared" si="235"/>
        <v>0</v>
      </c>
      <c r="F408" s="35">
        <f t="shared" si="235"/>
        <v>0</v>
      </c>
      <c r="G408" s="35">
        <f t="shared" si="235"/>
        <v>0</v>
      </c>
      <c r="H408" s="35">
        <f t="shared" si="235"/>
        <v>0</v>
      </c>
      <c r="I408" s="35">
        <f t="shared" si="205"/>
        <v>0</v>
      </c>
    </row>
    <row r="409" spans="1:9" s="40" customFormat="1" outlineLevel="1" x14ac:dyDescent="0.25">
      <c r="A409" s="36">
        <v>5421</v>
      </c>
      <c r="B409" s="36">
        <v>4</v>
      </c>
      <c r="C409" s="37" t="s">
        <v>256</v>
      </c>
      <c r="D409" s="38">
        <v>0</v>
      </c>
      <c r="E409" s="39">
        <v>0</v>
      </c>
      <c r="F409" s="39">
        <f>D409+E409</f>
        <v>0</v>
      </c>
      <c r="G409" s="39">
        <v>0</v>
      </c>
      <c r="H409" s="39">
        <v>0</v>
      </c>
      <c r="I409" s="39">
        <f t="shared" si="205"/>
        <v>0</v>
      </c>
    </row>
    <row r="410" spans="1:9" s="34" customFormat="1" outlineLevel="1" x14ac:dyDescent="0.25">
      <c r="A410" s="30">
        <f>+A411-1</f>
        <v>5490</v>
      </c>
      <c r="B410" s="30">
        <v>3</v>
      </c>
      <c r="C410" s="31" t="str">
        <f>+C411</f>
        <v>OTROS EQUIPOS DE TRANSPORTE</v>
      </c>
      <c r="D410" s="35">
        <f t="shared" ref="D410:H410" si="236">+D411</f>
        <v>0</v>
      </c>
      <c r="E410" s="35">
        <f t="shared" si="236"/>
        <v>0</v>
      </c>
      <c r="F410" s="35">
        <f t="shared" si="236"/>
        <v>0</v>
      </c>
      <c r="G410" s="35">
        <f t="shared" si="236"/>
        <v>0</v>
      </c>
      <c r="H410" s="35">
        <f t="shared" si="236"/>
        <v>0</v>
      </c>
      <c r="I410" s="35">
        <f t="shared" si="205"/>
        <v>0</v>
      </c>
    </row>
    <row r="411" spans="1:9" s="40" customFormat="1" ht="15" customHeight="1" outlineLevel="1" x14ac:dyDescent="0.25">
      <c r="A411" s="36">
        <v>5491</v>
      </c>
      <c r="B411" s="36">
        <v>4</v>
      </c>
      <c r="C411" s="37" t="s">
        <v>257</v>
      </c>
      <c r="D411" s="38">
        <v>0</v>
      </c>
      <c r="E411" s="39">
        <v>0</v>
      </c>
      <c r="F411" s="39">
        <f>D411+E411</f>
        <v>0</v>
      </c>
      <c r="G411" s="39">
        <v>0</v>
      </c>
      <c r="H411" s="39">
        <v>0</v>
      </c>
      <c r="I411" s="39">
        <f t="shared" si="205"/>
        <v>0</v>
      </c>
    </row>
    <row r="412" spans="1:9" s="28" customFormat="1" ht="30" customHeight="1" outlineLevel="1" x14ac:dyDescent="0.25">
      <c r="A412" s="30">
        <v>5500</v>
      </c>
      <c r="B412" s="30">
        <v>2</v>
      </c>
      <c r="C412" s="33" t="s">
        <v>258</v>
      </c>
      <c r="D412" s="35">
        <f t="shared" ref="D412:H413" si="237">+D413</f>
        <v>0</v>
      </c>
      <c r="E412" s="35">
        <f t="shared" si="237"/>
        <v>0</v>
      </c>
      <c r="F412" s="35">
        <f t="shared" si="237"/>
        <v>0</v>
      </c>
      <c r="G412" s="35">
        <f t="shared" si="237"/>
        <v>0</v>
      </c>
      <c r="H412" s="35">
        <f t="shared" si="237"/>
        <v>0</v>
      </c>
      <c r="I412" s="35">
        <f t="shared" si="205"/>
        <v>0</v>
      </c>
    </row>
    <row r="413" spans="1:9" s="34" customFormat="1" outlineLevel="1" x14ac:dyDescent="0.25">
      <c r="A413" s="30">
        <f>+A414-1</f>
        <v>5510</v>
      </c>
      <c r="B413" s="30">
        <v>3</v>
      </c>
      <c r="C413" s="31" t="str">
        <f>+C414</f>
        <v>EQUIPO DE DEFENSA Y SEGURIDAD</v>
      </c>
      <c r="D413" s="35">
        <f t="shared" si="237"/>
        <v>0</v>
      </c>
      <c r="E413" s="35">
        <f t="shared" si="237"/>
        <v>0</v>
      </c>
      <c r="F413" s="35">
        <f t="shared" si="237"/>
        <v>0</v>
      </c>
      <c r="G413" s="35">
        <f t="shared" si="237"/>
        <v>0</v>
      </c>
      <c r="H413" s="35">
        <f t="shared" si="237"/>
        <v>0</v>
      </c>
      <c r="I413" s="35">
        <f t="shared" si="205"/>
        <v>0</v>
      </c>
    </row>
    <row r="414" spans="1:9" s="40" customFormat="1" ht="15" customHeight="1" outlineLevel="1" x14ac:dyDescent="0.25">
      <c r="A414" s="36">
        <v>5511</v>
      </c>
      <c r="B414" s="36">
        <v>4</v>
      </c>
      <c r="C414" s="37" t="s">
        <v>259</v>
      </c>
      <c r="D414" s="38">
        <v>0</v>
      </c>
      <c r="E414" s="39">
        <v>0</v>
      </c>
      <c r="F414" s="39">
        <f>D414+E414</f>
        <v>0</v>
      </c>
      <c r="G414" s="39">
        <v>0</v>
      </c>
      <c r="H414" s="39">
        <v>0</v>
      </c>
      <c r="I414" s="39">
        <f t="shared" si="205"/>
        <v>0</v>
      </c>
    </row>
    <row r="415" spans="1:9" s="28" customFormat="1" ht="30" customHeight="1" outlineLevel="1" x14ac:dyDescent="0.25">
      <c r="A415" s="30">
        <v>5600</v>
      </c>
      <c r="B415" s="30">
        <v>2</v>
      </c>
      <c r="C415" s="33" t="s">
        <v>260</v>
      </c>
      <c r="D415" s="35">
        <f t="shared" ref="D415:H415" si="238">SUM(D418,D420,D422,D424,D426,D428,D430,D416)</f>
        <v>0</v>
      </c>
      <c r="E415" s="35">
        <f t="shared" si="238"/>
        <v>0</v>
      </c>
      <c r="F415" s="35">
        <f t="shared" si="238"/>
        <v>0</v>
      </c>
      <c r="G415" s="35">
        <f t="shared" si="238"/>
        <v>502082.8</v>
      </c>
      <c r="H415" s="35">
        <f t="shared" si="238"/>
        <v>0</v>
      </c>
      <c r="I415" s="35">
        <f t="shared" ref="I415" si="239">SUM(I418,I420,I422,I424,I426,I428,I430,I416)</f>
        <v>-502082.8</v>
      </c>
    </row>
    <row r="416" spans="1:9" s="34" customFormat="1" outlineLevel="1" x14ac:dyDescent="0.25">
      <c r="A416" s="30">
        <f>+A417-1</f>
        <v>5610</v>
      </c>
      <c r="B416" s="30">
        <v>3</v>
      </c>
      <c r="C416" s="31" t="str">
        <f>+C417</f>
        <v>MAQUINARIA Y EQUIPO AGROPECUARIO</v>
      </c>
      <c r="D416" s="35">
        <f t="shared" ref="D416:H416" si="240">+D417</f>
        <v>0</v>
      </c>
      <c r="E416" s="35">
        <f t="shared" si="240"/>
        <v>0</v>
      </c>
      <c r="F416" s="35">
        <f t="shared" si="240"/>
        <v>0</v>
      </c>
      <c r="G416" s="35">
        <f t="shared" si="240"/>
        <v>0</v>
      </c>
      <c r="H416" s="35">
        <f t="shared" si="240"/>
        <v>0</v>
      </c>
      <c r="I416" s="35">
        <f t="shared" ref="I416:I461" si="241">+F416-G416</f>
        <v>0</v>
      </c>
    </row>
    <row r="417" spans="1:9" s="40" customFormat="1" ht="15" customHeight="1" outlineLevel="1" x14ac:dyDescent="0.25">
      <c r="A417" s="36">
        <v>5611</v>
      </c>
      <c r="B417" s="36">
        <v>4</v>
      </c>
      <c r="C417" s="37" t="s">
        <v>261</v>
      </c>
      <c r="D417" s="38">
        <v>0</v>
      </c>
      <c r="E417" s="39">
        <v>0</v>
      </c>
      <c r="F417" s="39">
        <f>D417+E417</f>
        <v>0</v>
      </c>
      <c r="G417" s="39">
        <v>0</v>
      </c>
      <c r="H417" s="39">
        <v>0</v>
      </c>
      <c r="I417" s="39">
        <f t="shared" si="241"/>
        <v>0</v>
      </c>
    </row>
    <row r="418" spans="1:9" s="34" customFormat="1" outlineLevel="1" x14ac:dyDescent="0.25">
      <c r="A418" s="30">
        <f>+A419-1</f>
        <v>5620</v>
      </c>
      <c r="B418" s="30">
        <v>3</v>
      </c>
      <c r="C418" s="31" t="str">
        <f>+C419</f>
        <v>MAQUINARIA Y EQUIPO INDUSTRIAL</v>
      </c>
      <c r="D418" s="35">
        <f t="shared" ref="D418:H418" si="242">+D419</f>
        <v>0</v>
      </c>
      <c r="E418" s="35">
        <f t="shared" si="242"/>
        <v>0</v>
      </c>
      <c r="F418" s="35">
        <f t="shared" si="242"/>
        <v>0</v>
      </c>
      <c r="G418" s="35">
        <f t="shared" si="242"/>
        <v>0</v>
      </c>
      <c r="H418" s="35">
        <f t="shared" si="242"/>
        <v>0</v>
      </c>
      <c r="I418" s="35">
        <f t="shared" si="241"/>
        <v>0</v>
      </c>
    </row>
    <row r="419" spans="1:9" s="40" customFormat="1" ht="15" customHeight="1" outlineLevel="1" x14ac:dyDescent="0.25">
      <c r="A419" s="36">
        <v>5621</v>
      </c>
      <c r="B419" s="36">
        <v>4</v>
      </c>
      <c r="C419" s="37" t="s">
        <v>262</v>
      </c>
      <c r="D419" s="38">
        <v>0</v>
      </c>
      <c r="E419" s="39">
        <v>0</v>
      </c>
      <c r="F419" s="39">
        <f>D419+E419</f>
        <v>0</v>
      </c>
      <c r="G419" s="39">
        <v>0</v>
      </c>
      <c r="H419" s="39">
        <v>0</v>
      </c>
      <c r="I419" s="39">
        <f t="shared" si="241"/>
        <v>0</v>
      </c>
    </row>
    <row r="420" spans="1:9" s="34" customFormat="1" outlineLevel="1" x14ac:dyDescent="0.25">
      <c r="A420" s="30">
        <f>+A421-1</f>
        <v>5630</v>
      </c>
      <c r="B420" s="30">
        <v>3</v>
      </c>
      <c r="C420" s="31" t="str">
        <f>+C421</f>
        <v>MAQUINARIA Y EQUIPO DE CONSTRUCCIÓN</v>
      </c>
      <c r="D420" s="35">
        <f t="shared" ref="D420:H420" si="243">+D421</f>
        <v>0</v>
      </c>
      <c r="E420" s="35">
        <f t="shared" si="243"/>
        <v>0</v>
      </c>
      <c r="F420" s="35">
        <f t="shared" si="243"/>
        <v>0</v>
      </c>
      <c r="G420" s="35">
        <f t="shared" si="243"/>
        <v>0</v>
      </c>
      <c r="H420" s="35">
        <f t="shared" si="243"/>
        <v>0</v>
      </c>
      <c r="I420" s="35">
        <f t="shared" si="241"/>
        <v>0</v>
      </c>
    </row>
    <row r="421" spans="1:9" s="40" customFormat="1" ht="15" customHeight="1" outlineLevel="1" x14ac:dyDescent="0.25">
      <c r="A421" s="36">
        <v>5631</v>
      </c>
      <c r="B421" s="36">
        <v>4</v>
      </c>
      <c r="C421" s="37" t="s">
        <v>263</v>
      </c>
      <c r="D421" s="38">
        <v>0</v>
      </c>
      <c r="E421" s="39">
        <v>0</v>
      </c>
      <c r="F421" s="39">
        <f>D421+E421</f>
        <v>0</v>
      </c>
      <c r="G421" s="39">
        <v>0</v>
      </c>
      <c r="H421" s="39">
        <v>0</v>
      </c>
      <c r="I421" s="39">
        <f t="shared" si="241"/>
        <v>0</v>
      </c>
    </row>
    <row r="422" spans="1:9" s="34" customFormat="1" ht="30" outlineLevel="1" x14ac:dyDescent="0.25">
      <c r="A422" s="30">
        <f>+A423-1</f>
        <v>5640</v>
      </c>
      <c r="B422" s="30">
        <v>3</v>
      </c>
      <c r="C422" s="31" t="str">
        <f>+C423</f>
        <v>SISTEMAS DE AIRE ACONDICIONADO, CALEFACCIÓN Y DE REFRIGERACIÓN INDUSTRIAL Y COMERCIAL</v>
      </c>
      <c r="D422" s="35">
        <f t="shared" ref="D422:H422" si="244">+D423</f>
        <v>0</v>
      </c>
      <c r="E422" s="35">
        <f t="shared" si="244"/>
        <v>0</v>
      </c>
      <c r="F422" s="35">
        <f t="shared" si="244"/>
        <v>0</v>
      </c>
      <c r="G422" s="35">
        <f t="shared" si="244"/>
        <v>0</v>
      </c>
      <c r="H422" s="35">
        <f t="shared" si="244"/>
        <v>0</v>
      </c>
      <c r="I422" s="35">
        <f t="shared" si="241"/>
        <v>0</v>
      </c>
    </row>
    <row r="423" spans="1:9" s="40" customFormat="1" ht="15" customHeight="1" outlineLevel="1" x14ac:dyDescent="0.25">
      <c r="A423" s="36">
        <v>5641</v>
      </c>
      <c r="B423" s="36">
        <v>4</v>
      </c>
      <c r="C423" s="37" t="s">
        <v>264</v>
      </c>
      <c r="D423" s="38">
        <v>0</v>
      </c>
      <c r="E423" s="39">
        <v>0</v>
      </c>
      <c r="F423" s="39">
        <f>D423+E423</f>
        <v>0</v>
      </c>
      <c r="G423" s="39">
        <v>0</v>
      </c>
      <c r="H423" s="39">
        <v>0</v>
      </c>
      <c r="I423" s="39">
        <f t="shared" si="241"/>
        <v>0</v>
      </c>
    </row>
    <row r="424" spans="1:9" s="34" customFormat="1" outlineLevel="1" x14ac:dyDescent="0.25">
      <c r="A424" s="30">
        <f>+A425-1</f>
        <v>5650</v>
      </c>
      <c r="B424" s="30">
        <v>3</v>
      </c>
      <c r="C424" s="31" t="str">
        <f>+C425</f>
        <v>EQUIPO DE COMUNICACIÓN Y TELECOMUNICACIÓN</v>
      </c>
      <c r="D424" s="35">
        <f t="shared" ref="D424:H424" si="245">+D425</f>
        <v>0</v>
      </c>
      <c r="E424" s="35">
        <f t="shared" si="245"/>
        <v>0</v>
      </c>
      <c r="F424" s="35">
        <f t="shared" si="245"/>
        <v>0</v>
      </c>
      <c r="G424" s="35">
        <f t="shared" si="245"/>
        <v>0</v>
      </c>
      <c r="H424" s="35">
        <f t="shared" si="245"/>
        <v>0</v>
      </c>
      <c r="I424" s="35">
        <f t="shared" si="241"/>
        <v>0</v>
      </c>
    </row>
    <row r="425" spans="1:9" s="40" customFormat="1" ht="15" customHeight="1" outlineLevel="1" x14ac:dyDescent="0.25">
      <c r="A425" s="36">
        <v>5651</v>
      </c>
      <c r="B425" s="36">
        <v>4</v>
      </c>
      <c r="C425" s="37" t="s">
        <v>265</v>
      </c>
      <c r="D425" s="38">
        <v>0</v>
      </c>
      <c r="E425" s="39">
        <v>0</v>
      </c>
      <c r="F425" s="39">
        <f>D425+E425</f>
        <v>0</v>
      </c>
      <c r="G425" s="39">
        <v>0</v>
      </c>
      <c r="H425" s="39">
        <v>0</v>
      </c>
      <c r="I425" s="39">
        <f t="shared" si="241"/>
        <v>0</v>
      </c>
    </row>
    <row r="426" spans="1:9" s="34" customFormat="1" ht="30" outlineLevel="1" x14ac:dyDescent="0.25">
      <c r="A426" s="30">
        <f>+A427-1</f>
        <v>5660</v>
      </c>
      <c r="B426" s="30">
        <v>3</v>
      </c>
      <c r="C426" s="31" t="str">
        <f>+C427</f>
        <v>EQUIPOS DE GENERACIÓN ELÉCTRICA, APARATOS Y ACCESORIOS ELÉCTRICOS</v>
      </c>
      <c r="D426" s="35">
        <f t="shared" ref="D426:H426" si="246">+D427</f>
        <v>0</v>
      </c>
      <c r="E426" s="35">
        <f t="shared" si="246"/>
        <v>0</v>
      </c>
      <c r="F426" s="35">
        <f t="shared" si="246"/>
        <v>0</v>
      </c>
      <c r="G426" s="35">
        <f t="shared" si="246"/>
        <v>0</v>
      </c>
      <c r="H426" s="35">
        <f t="shared" si="246"/>
        <v>0</v>
      </c>
      <c r="I426" s="35">
        <f t="shared" si="241"/>
        <v>0</v>
      </c>
    </row>
    <row r="427" spans="1:9" s="40" customFormat="1" ht="15" customHeight="1" outlineLevel="1" x14ac:dyDescent="0.25">
      <c r="A427" s="36">
        <v>5661</v>
      </c>
      <c r="B427" s="36">
        <v>4</v>
      </c>
      <c r="C427" s="37" t="s">
        <v>266</v>
      </c>
      <c r="D427" s="38">
        <v>0</v>
      </c>
      <c r="E427" s="39">
        <v>0</v>
      </c>
      <c r="F427" s="39">
        <f>D427+E427</f>
        <v>0</v>
      </c>
      <c r="G427" s="39">
        <v>0</v>
      </c>
      <c r="H427" s="39">
        <v>0</v>
      </c>
      <c r="I427" s="39">
        <f t="shared" si="241"/>
        <v>0</v>
      </c>
    </row>
    <row r="428" spans="1:9" s="34" customFormat="1" outlineLevel="1" x14ac:dyDescent="0.25">
      <c r="A428" s="30">
        <f>+A429-1</f>
        <v>5670</v>
      </c>
      <c r="B428" s="30">
        <v>3</v>
      </c>
      <c r="C428" s="31" t="str">
        <f>+C429</f>
        <v>HERRAMIENTAS Y MÁQUINAS-HERRAMIENTA</v>
      </c>
      <c r="D428" s="35">
        <f t="shared" ref="D428:H428" si="247">+D429</f>
        <v>0</v>
      </c>
      <c r="E428" s="35">
        <f t="shared" si="247"/>
        <v>0</v>
      </c>
      <c r="F428" s="35">
        <f t="shared" si="247"/>
        <v>0</v>
      </c>
      <c r="G428" s="35">
        <f t="shared" si="247"/>
        <v>502082.8</v>
      </c>
      <c r="H428" s="35">
        <f t="shared" si="247"/>
        <v>0</v>
      </c>
      <c r="I428" s="35">
        <f t="shared" si="241"/>
        <v>-502082.8</v>
      </c>
    </row>
    <row r="429" spans="1:9" s="40" customFormat="1" ht="15" customHeight="1" outlineLevel="1" x14ac:dyDescent="0.25">
      <c r="A429" s="36">
        <v>5671</v>
      </c>
      <c r="B429" s="36">
        <v>4</v>
      </c>
      <c r="C429" s="37" t="s">
        <v>267</v>
      </c>
      <c r="D429" s="38">
        <v>0</v>
      </c>
      <c r="E429" s="39">
        <v>0</v>
      </c>
      <c r="F429" s="39">
        <f>D429+E429</f>
        <v>0</v>
      </c>
      <c r="G429" s="39">
        <v>502082.8</v>
      </c>
      <c r="H429" s="39">
        <v>0</v>
      </c>
      <c r="I429" s="39">
        <f t="shared" si="241"/>
        <v>-502082.8</v>
      </c>
    </row>
    <row r="430" spans="1:9" s="34" customFormat="1" outlineLevel="1" x14ac:dyDescent="0.25">
      <c r="A430" s="30">
        <f>+A431-1</f>
        <v>5690</v>
      </c>
      <c r="B430" s="30">
        <v>3</v>
      </c>
      <c r="C430" s="31" t="str">
        <f>+C431</f>
        <v>OTROS EQUIPOS</v>
      </c>
      <c r="D430" s="35">
        <f t="shared" ref="D430:H430" si="248">+D431</f>
        <v>0</v>
      </c>
      <c r="E430" s="35">
        <f t="shared" si="248"/>
        <v>0</v>
      </c>
      <c r="F430" s="35">
        <f t="shared" si="248"/>
        <v>0</v>
      </c>
      <c r="G430" s="35">
        <f t="shared" si="248"/>
        <v>0</v>
      </c>
      <c r="H430" s="35">
        <f t="shared" si="248"/>
        <v>0</v>
      </c>
      <c r="I430" s="35">
        <f t="shared" si="241"/>
        <v>0</v>
      </c>
    </row>
    <row r="431" spans="1:9" s="40" customFormat="1" ht="15" customHeight="1" outlineLevel="1" x14ac:dyDescent="0.25">
      <c r="A431" s="36">
        <v>5691</v>
      </c>
      <c r="B431" s="36">
        <v>4</v>
      </c>
      <c r="C431" s="37" t="s">
        <v>268</v>
      </c>
      <c r="D431" s="38">
        <v>0</v>
      </c>
      <c r="E431" s="39">
        <v>0</v>
      </c>
      <c r="F431" s="39">
        <f>D431+E431</f>
        <v>0</v>
      </c>
      <c r="G431" s="39">
        <v>0</v>
      </c>
      <c r="H431" s="39">
        <v>0</v>
      </c>
      <c r="I431" s="39">
        <f t="shared" si="241"/>
        <v>0</v>
      </c>
    </row>
    <row r="432" spans="1:9" s="28" customFormat="1" ht="30" customHeight="1" outlineLevel="1" x14ac:dyDescent="0.25">
      <c r="A432" s="30">
        <v>5700</v>
      </c>
      <c r="B432" s="30">
        <v>2</v>
      </c>
      <c r="C432" s="33" t="s">
        <v>269</v>
      </c>
      <c r="D432" s="35">
        <f t="shared" ref="D432:H433" si="249">+D433</f>
        <v>0</v>
      </c>
      <c r="E432" s="35">
        <f t="shared" si="249"/>
        <v>0</v>
      </c>
      <c r="F432" s="35">
        <f t="shared" si="249"/>
        <v>0</v>
      </c>
      <c r="G432" s="35">
        <f t="shared" si="249"/>
        <v>0</v>
      </c>
      <c r="H432" s="35">
        <f t="shared" si="249"/>
        <v>0</v>
      </c>
      <c r="I432" s="35">
        <f t="shared" si="241"/>
        <v>0</v>
      </c>
    </row>
    <row r="433" spans="1:9" s="34" customFormat="1" outlineLevel="1" x14ac:dyDescent="0.25">
      <c r="A433" s="30">
        <f>+A434-1</f>
        <v>5780</v>
      </c>
      <c r="B433" s="30">
        <v>3</v>
      </c>
      <c r="C433" s="31" t="str">
        <f>+C434</f>
        <v>ARBOLES Y PLANTAS</v>
      </c>
      <c r="D433" s="35">
        <f t="shared" si="249"/>
        <v>0</v>
      </c>
      <c r="E433" s="35">
        <f t="shared" si="249"/>
        <v>0</v>
      </c>
      <c r="F433" s="35">
        <f t="shared" si="249"/>
        <v>0</v>
      </c>
      <c r="G433" s="35">
        <f t="shared" si="249"/>
        <v>0</v>
      </c>
      <c r="H433" s="35">
        <f t="shared" si="249"/>
        <v>0</v>
      </c>
      <c r="I433" s="35">
        <f t="shared" si="241"/>
        <v>0</v>
      </c>
    </row>
    <row r="434" spans="1:9" s="40" customFormat="1" ht="15" customHeight="1" outlineLevel="1" x14ac:dyDescent="0.25">
      <c r="A434" s="36">
        <v>5781</v>
      </c>
      <c r="B434" s="36">
        <v>4</v>
      </c>
      <c r="C434" s="37" t="s">
        <v>270</v>
      </c>
      <c r="D434" s="38">
        <v>0</v>
      </c>
      <c r="E434" s="39">
        <v>0</v>
      </c>
      <c r="F434" s="39">
        <f>D434+E434</f>
        <v>0</v>
      </c>
      <c r="G434" s="39">
        <v>0</v>
      </c>
      <c r="H434" s="39">
        <v>0</v>
      </c>
      <c r="I434" s="39">
        <f t="shared" si="241"/>
        <v>0</v>
      </c>
    </row>
    <row r="435" spans="1:9" s="28" customFormat="1" ht="30" customHeight="1" outlineLevel="1" x14ac:dyDescent="0.25">
      <c r="A435" s="30">
        <v>5800</v>
      </c>
      <c r="B435" s="30">
        <v>2</v>
      </c>
      <c r="C435" s="33" t="s">
        <v>271</v>
      </c>
      <c r="D435" s="35">
        <f t="shared" ref="D435:H435" si="250">+D436</f>
        <v>0</v>
      </c>
      <c r="E435" s="35">
        <f t="shared" si="250"/>
        <v>0</v>
      </c>
      <c r="F435" s="35">
        <f t="shared" si="250"/>
        <v>0</v>
      </c>
      <c r="G435" s="35">
        <f t="shared" si="250"/>
        <v>0</v>
      </c>
      <c r="H435" s="35">
        <f t="shared" si="250"/>
        <v>0</v>
      </c>
      <c r="I435" s="35">
        <f t="shared" si="241"/>
        <v>0</v>
      </c>
    </row>
    <row r="436" spans="1:9" s="34" customFormat="1" outlineLevel="1" x14ac:dyDescent="0.25">
      <c r="A436" s="30">
        <f>+A437-1</f>
        <v>5810</v>
      </c>
      <c r="B436" s="30">
        <v>3</v>
      </c>
      <c r="C436" s="31" t="str">
        <f>+C438</f>
        <v>TERRENOS RURALES</v>
      </c>
      <c r="D436" s="35">
        <f t="shared" ref="D436:H436" si="251">SUM(D437:D438)</f>
        <v>0</v>
      </c>
      <c r="E436" s="35">
        <f t="shared" si="251"/>
        <v>0</v>
      </c>
      <c r="F436" s="35">
        <f t="shared" si="251"/>
        <v>0</v>
      </c>
      <c r="G436" s="35">
        <f t="shared" si="251"/>
        <v>0</v>
      </c>
      <c r="H436" s="35">
        <f t="shared" si="251"/>
        <v>0</v>
      </c>
      <c r="I436" s="35">
        <f t="shared" ref="I436" si="252">SUM(I437:I438)</f>
        <v>0</v>
      </c>
    </row>
    <row r="437" spans="1:9" s="40" customFormat="1" ht="15" customHeight="1" outlineLevel="1" x14ac:dyDescent="0.25">
      <c r="A437" s="36">
        <v>5811</v>
      </c>
      <c r="B437" s="36">
        <v>4</v>
      </c>
      <c r="C437" s="37" t="s">
        <v>272</v>
      </c>
      <c r="D437" s="38">
        <v>0</v>
      </c>
      <c r="E437" s="39">
        <v>0</v>
      </c>
      <c r="F437" s="39">
        <f t="shared" ref="F437:F438" si="253">D437+E437</f>
        <v>0</v>
      </c>
      <c r="G437" s="39">
        <v>0</v>
      </c>
      <c r="H437" s="39">
        <v>0</v>
      </c>
      <c r="I437" s="39">
        <f t="shared" ref="I437:I438" si="254">+F437-G437</f>
        <v>0</v>
      </c>
    </row>
    <row r="438" spans="1:9" s="40" customFormat="1" ht="15" customHeight="1" outlineLevel="1" x14ac:dyDescent="0.25">
      <c r="A438" s="36">
        <v>5812</v>
      </c>
      <c r="B438" s="36">
        <v>4</v>
      </c>
      <c r="C438" s="37" t="s">
        <v>273</v>
      </c>
      <c r="D438" s="38">
        <v>0</v>
      </c>
      <c r="E438" s="39">
        <v>0</v>
      </c>
      <c r="F438" s="39">
        <f t="shared" si="253"/>
        <v>0</v>
      </c>
      <c r="G438" s="39">
        <v>0</v>
      </c>
      <c r="H438" s="39">
        <v>0</v>
      </c>
      <c r="I438" s="39">
        <f t="shared" si="254"/>
        <v>0</v>
      </c>
    </row>
    <row r="439" spans="1:9" s="28" customFormat="1" ht="30" customHeight="1" outlineLevel="1" x14ac:dyDescent="0.25">
      <c r="A439" s="30">
        <v>5900</v>
      </c>
      <c r="B439" s="30">
        <v>2</v>
      </c>
      <c r="C439" s="33" t="s">
        <v>274</v>
      </c>
      <c r="D439" s="35">
        <f t="shared" ref="D439:H439" si="255">+D440+D442</f>
        <v>0</v>
      </c>
      <c r="E439" s="35">
        <f t="shared" si="255"/>
        <v>0</v>
      </c>
      <c r="F439" s="35">
        <f t="shared" si="255"/>
        <v>0</v>
      </c>
      <c r="G439" s="35">
        <f t="shared" si="255"/>
        <v>0</v>
      </c>
      <c r="H439" s="35">
        <f t="shared" si="255"/>
        <v>0</v>
      </c>
      <c r="I439" s="35">
        <f t="shared" si="241"/>
        <v>0</v>
      </c>
    </row>
    <row r="440" spans="1:9" s="34" customFormat="1" outlineLevel="1" x14ac:dyDescent="0.25">
      <c r="A440" s="30">
        <f>+A441-1</f>
        <v>5910</v>
      </c>
      <c r="B440" s="30">
        <v>3</v>
      </c>
      <c r="C440" s="31" t="str">
        <f>+C441</f>
        <v>SOFTWARE</v>
      </c>
      <c r="D440" s="35">
        <f t="shared" ref="D440:H440" si="256">+D441</f>
        <v>0</v>
      </c>
      <c r="E440" s="35">
        <f t="shared" si="256"/>
        <v>0</v>
      </c>
      <c r="F440" s="35">
        <f t="shared" si="256"/>
        <v>0</v>
      </c>
      <c r="G440" s="35">
        <f t="shared" si="256"/>
        <v>0</v>
      </c>
      <c r="H440" s="35">
        <f t="shared" si="256"/>
        <v>0</v>
      </c>
      <c r="I440" s="35">
        <f t="shared" si="241"/>
        <v>0</v>
      </c>
    </row>
    <row r="441" spans="1:9" s="40" customFormat="1" ht="15" customHeight="1" outlineLevel="1" x14ac:dyDescent="0.25">
      <c r="A441" s="36">
        <v>5911</v>
      </c>
      <c r="B441" s="36">
        <v>4</v>
      </c>
      <c r="C441" s="37" t="s">
        <v>275</v>
      </c>
      <c r="D441" s="38">
        <v>0</v>
      </c>
      <c r="E441" s="39">
        <v>0</v>
      </c>
      <c r="F441" s="39">
        <f>D441+E441</f>
        <v>0</v>
      </c>
      <c r="G441" s="39">
        <v>0</v>
      </c>
      <c r="H441" s="39">
        <v>0</v>
      </c>
      <c r="I441" s="39">
        <f t="shared" si="241"/>
        <v>0</v>
      </c>
    </row>
    <row r="442" spans="1:9" s="34" customFormat="1" outlineLevel="1" x14ac:dyDescent="0.25">
      <c r="A442" s="30">
        <f>+A443-1</f>
        <v>5990</v>
      </c>
      <c r="B442" s="30">
        <v>3</v>
      </c>
      <c r="C442" s="31" t="str">
        <f>+C443</f>
        <v>OTROS ACTIVOS INTANGIBLES</v>
      </c>
      <c r="D442" s="35">
        <f t="shared" ref="D442:H442" si="257">+D443</f>
        <v>0</v>
      </c>
      <c r="E442" s="35">
        <f t="shared" si="257"/>
        <v>0</v>
      </c>
      <c r="F442" s="35">
        <f t="shared" si="257"/>
        <v>0</v>
      </c>
      <c r="G442" s="35">
        <f t="shared" si="257"/>
        <v>0</v>
      </c>
      <c r="H442" s="35">
        <f t="shared" si="257"/>
        <v>0</v>
      </c>
      <c r="I442" s="35">
        <f t="shared" si="241"/>
        <v>0</v>
      </c>
    </row>
    <row r="443" spans="1:9" s="40" customFormat="1" ht="15" customHeight="1" outlineLevel="1" x14ac:dyDescent="0.25">
      <c r="A443" s="36">
        <v>5991</v>
      </c>
      <c r="B443" s="36">
        <v>4</v>
      </c>
      <c r="C443" s="37" t="s">
        <v>276</v>
      </c>
      <c r="D443" s="38">
        <v>0</v>
      </c>
      <c r="E443" s="39">
        <v>0</v>
      </c>
      <c r="F443" s="39">
        <f>D443+E443</f>
        <v>0</v>
      </c>
      <c r="G443" s="39">
        <v>0</v>
      </c>
      <c r="H443" s="39">
        <v>0</v>
      </c>
      <c r="I443" s="39">
        <f t="shared" si="241"/>
        <v>0</v>
      </c>
    </row>
    <row r="444" spans="1:9" s="28" customFormat="1" ht="27.95" customHeight="1" x14ac:dyDescent="0.25">
      <c r="A444" s="30">
        <v>6000</v>
      </c>
      <c r="B444" s="30">
        <v>1</v>
      </c>
      <c r="C444" s="31" t="s">
        <v>277</v>
      </c>
      <c r="D444" s="32">
        <f t="shared" ref="D444:H444" si="258">SUM(D445,D462,D471)</f>
        <v>42347442.199999996</v>
      </c>
      <c r="E444" s="32">
        <f t="shared" si="258"/>
        <v>0</v>
      </c>
      <c r="F444" s="32">
        <f t="shared" si="258"/>
        <v>42347442.199999996</v>
      </c>
      <c r="G444" s="32">
        <f t="shared" si="258"/>
        <v>0</v>
      </c>
      <c r="H444" s="32">
        <f t="shared" si="258"/>
        <v>0</v>
      </c>
      <c r="I444" s="32">
        <f t="shared" si="241"/>
        <v>42347442.199999996</v>
      </c>
    </row>
    <row r="445" spans="1:9" s="28" customFormat="1" ht="39.75" customHeight="1" x14ac:dyDescent="0.25">
      <c r="A445" s="30">
        <v>6100</v>
      </c>
      <c r="B445" s="30">
        <v>2</v>
      </c>
      <c r="C445" s="33" t="s">
        <v>278</v>
      </c>
      <c r="D445" s="32">
        <f t="shared" ref="D445:H445" si="259">SUM(D446,D448,D450,D452,D454,D456,D460,D458)</f>
        <v>4912022.76</v>
      </c>
      <c r="E445" s="32">
        <f t="shared" si="259"/>
        <v>0</v>
      </c>
      <c r="F445" s="32">
        <f t="shared" si="259"/>
        <v>4912022.76</v>
      </c>
      <c r="G445" s="32">
        <f t="shared" si="259"/>
        <v>0</v>
      </c>
      <c r="H445" s="32">
        <f t="shared" si="259"/>
        <v>0</v>
      </c>
      <c r="I445" s="32">
        <f t="shared" ref="I445" si="260">SUM(I446,I448,I450,I452,I454,I456,I460,I458)</f>
        <v>4912022.76</v>
      </c>
    </row>
    <row r="446" spans="1:9" s="34" customFormat="1" outlineLevel="1" x14ac:dyDescent="0.25">
      <c r="A446" s="30">
        <f>+A447-1</f>
        <v>6110</v>
      </c>
      <c r="B446" s="30">
        <v>3</v>
      </c>
      <c r="C446" s="31" t="str">
        <f>+C447</f>
        <v>EDIFICACIÓN HABITACIONAL</v>
      </c>
      <c r="D446" s="35">
        <f t="shared" ref="D446:H446" si="261">+D447</f>
        <v>0</v>
      </c>
      <c r="E446" s="35">
        <f t="shared" si="261"/>
        <v>0</v>
      </c>
      <c r="F446" s="35">
        <f t="shared" si="261"/>
        <v>0</v>
      </c>
      <c r="G446" s="35">
        <f t="shared" si="261"/>
        <v>0</v>
      </c>
      <c r="H446" s="35">
        <f t="shared" si="261"/>
        <v>0</v>
      </c>
      <c r="I446" s="35">
        <f t="shared" si="241"/>
        <v>0</v>
      </c>
    </row>
    <row r="447" spans="1:9" s="40" customFormat="1" outlineLevel="1" x14ac:dyDescent="0.25">
      <c r="A447" s="36">
        <v>6111</v>
      </c>
      <c r="B447" s="36">
        <v>4</v>
      </c>
      <c r="C447" s="37" t="s">
        <v>279</v>
      </c>
      <c r="D447" s="38">
        <v>0</v>
      </c>
      <c r="E447" s="39">
        <v>0</v>
      </c>
      <c r="F447" s="39">
        <f>D447+E447</f>
        <v>0</v>
      </c>
      <c r="G447" s="39">
        <v>0</v>
      </c>
      <c r="H447" s="39">
        <v>0</v>
      </c>
      <c r="I447" s="39">
        <f t="shared" si="241"/>
        <v>0</v>
      </c>
    </row>
    <row r="448" spans="1:9" s="34" customFormat="1" outlineLevel="1" x14ac:dyDescent="0.25">
      <c r="A448" s="30">
        <f>+A449-1</f>
        <v>6120</v>
      </c>
      <c r="B448" s="30">
        <v>3</v>
      </c>
      <c r="C448" s="31" t="str">
        <f>+C449</f>
        <v>EDIFICACIÓN NO HABITACIONAL</v>
      </c>
      <c r="D448" s="35">
        <f t="shared" ref="D448:H448" si="262">+D449</f>
        <v>0</v>
      </c>
      <c r="E448" s="35">
        <f t="shared" si="262"/>
        <v>0</v>
      </c>
      <c r="F448" s="35">
        <f t="shared" si="262"/>
        <v>0</v>
      </c>
      <c r="G448" s="35">
        <f t="shared" si="262"/>
        <v>0</v>
      </c>
      <c r="H448" s="35">
        <f t="shared" si="262"/>
        <v>0</v>
      </c>
      <c r="I448" s="35">
        <f t="shared" si="241"/>
        <v>0</v>
      </c>
    </row>
    <row r="449" spans="1:9" s="40" customFormat="1" outlineLevel="1" x14ac:dyDescent="0.25">
      <c r="A449" s="36">
        <v>6121</v>
      </c>
      <c r="B449" s="36">
        <v>4</v>
      </c>
      <c r="C449" s="37" t="s">
        <v>280</v>
      </c>
      <c r="D449" s="38">
        <v>0</v>
      </c>
      <c r="E449" s="39">
        <v>0</v>
      </c>
      <c r="F449" s="39">
        <f>D449+E449</f>
        <v>0</v>
      </c>
      <c r="G449" s="39">
        <v>0</v>
      </c>
      <c r="H449" s="39">
        <v>0</v>
      </c>
      <c r="I449" s="39">
        <f t="shared" si="241"/>
        <v>0</v>
      </c>
    </row>
    <row r="450" spans="1:9" s="34" customFormat="1" ht="30" outlineLevel="1" x14ac:dyDescent="0.25">
      <c r="A450" s="30">
        <f>+A451-1</f>
        <v>6130</v>
      </c>
      <c r="B450" s="30">
        <v>3</v>
      </c>
      <c r="C450" s="31" t="str">
        <f>+C451</f>
        <v>CONSTRUCCIÓN DE OBRAS PARA EL ABASTECIMIENTO DE AGUA, PETRÓLEO, GAS, ELECTRICIDAD Y TELECOMUNICACIONES</v>
      </c>
      <c r="D450" s="35">
        <f t="shared" ref="D450:H450" si="263">+D451</f>
        <v>0</v>
      </c>
      <c r="E450" s="35">
        <f t="shared" si="263"/>
        <v>0</v>
      </c>
      <c r="F450" s="35">
        <f t="shared" si="263"/>
        <v>0</v>
      </c>
      <c r="G450" s="35">
        <f t="shared" si="263"/>
        <v>0</v>
      </c>
      <c r="H450" s="35">
        <f t="shared" si="263"/>
        <v>0</v>
      </c>
      <c r="I450" s="35">
        <f t="shared" si="241"/>
        <v>0</v>
      </c>
    </row>
    <row r="451" spans="1:9" s="40" customFormat="1" ht="35.25" customHeight="1" outlineLevel="1" x14ac:dyDescent="0.25">
      <c r="A451" s="36">
        <v>6131</v>
      </c>
      <c r="B451" s="36">
        <v>4</v>
      </c>
      <c r="C451" s="37" t="s">
        <v>281</v>
      </c>
      <c r="D451" s="38">
        <v>0</v>
      </c>
      <c r="E451" s="39">
        <v>0</v>
      </c>
      <c r="F451" s="39">
        <f>D451+E451</f>
        <v>0</v>
      </c>
      <c r="G451" s="39">
        <v>0</v>
      </c>
      <c r="H451" s="39">
        <v>0</v>
      </c>
      <c r="I451" s="39">
        <f t="shared" si="241"/>
        <v>0</v>
      </c>
    </row>
    <row r="452" spans="1:9" s="34" customFormat="1" outlineLevel="1" x14ac:dyDescent="0.25">
      <c r="A452" s="30">
        <f>+A453-1</f>
        <v>6140</v>
      </c>
      <c r="B452" s="30">
        <v>3</v>
      </c>
      <c r="C452" s="31" t="str">
        <f>+C453</f>
        <v>DIVISIÓN DE TERRENOS Y CONSTRUCCIÓN DE OBRAS DE URBANIZACIÓN</v>
      </c>
      <c r="D452" s="35">
        <f t="shared" ref="D452:H452" si="264">+D453</f>
        <v>3112022.76</v>
      </c>
      <c r="E452" s="35">
        <f t="shared" si="264"/>
        <v>0</v>
      </c>
      <c r="F452" s="35">
        <f t="shared" si="264"/>
        <v>3112022.76</v>
      </c>
      <c r="G452" s="35">
        <f t="shared" si="264"/>
        <v>0</v>
      </c>
      <c r="H452" s="35">
        <f t="shared" si="264"/>
        <v>0</v>
      </c>
      <c r="I452" s="35">
        <f t="shared" si="241"/>
        <v>3112022.76</v>
      </c>
    </row>
    <row r="453" spans="1:9" s="40" customFormat="1" ht="28.5" customHeight="1" outlineLevel="1" x14ac:dyDescent="0.25">
      <c r="A453" s="36">
        <v>6141</v>
      </c>
      <c r="B453" s="36">
        <v>4</v>
      </c>
      <c r="C453" s="37" t="s">
        <v>282</v>
      </c>
      <c r="D453" s="38">
        <v>3112022.76</v>
      </c>
      <c r="E453" s="39">
        <v>0</v>
      </c>
      <c r="F453" s="39">
        <f>D453+E453</f>
        <v>3112022.76</v>
      </c>
      <c r="G453" s="39">
        <v>0</v>
      </c>
      <c r="H453" s="39">
        <v>0</v>
      </c>
      <c r="I453" s="39">
        <f t="shared" si="241"/>
        <v>3112022.76</v>
      </c>
    </row>
    <row r="454" spans="1:9" s="34" customFormat="1" outlineLevel="1" x14ac:dyDescent="0.25">
      <c r="A454" s="30">
        <f>+A455-1</f>
        <v>6150</v>
      </c>
      <c r="B454" s="30">
        <v>3</v>
      </c>
      <c r="C454" s="31" t="str">
        <f>+C455</f>
        <v>CONSTRUCCIÓN DE VÍAS DE COMUNICACIÓN</v>
      </c>
      <c r="D454" s="35">
        <f t="shared" ref="D454:H454" si="265">+D455</f>
        <v>1800000</v>
      </c>
      <c r="E454" s="35">
        <f t="shared" si="265"/>
        <v>0</v>
      </c>
      <c r="F454" s="35">
        <f t="shared" si="265"/>
        <v>1800000</v>
      </c>
      <c r="G454" s="35">
        <f t="shared" si="265"/>
        <v>0</v>
      </c>
      <c r="H454" s="35">
        <f t="shared" si="265"/>
        <v>0</v>
      </c>
      <c r="I454" s="35">
        <f t="shared" si="241"/>
        <v>1800000</v>
      </c>
    </row>
    <row r="455" spans="1:9" s="40" customFormat="1" ht="15" customHeight="1" outlineLevel="1" x14ac:dyDescent="0.25">
      <c r="A455" s="36">
        <v>6151</v>
      </c>
      <c r="B455" s="36">
        <v>4</v>
      </c>
      <c r="C455" s="37" t="s">
        <v>283</v>
      </c>
      <c r="D455" s="38">
        <v>1800000</v>
      </c>
      <c r="E455" s="39">
        <v>0</v>
      </c>
      <c r="F455" s="39">
        <f>D455+E455</f>
        <v>1800000</v>
      </c>
      <c r="G455" s="39">
        <v>0</v>
      </c>
      <c r="H455" s="39">
        <v>0</v>
      </c>
      <c r="I455" s="39">
        <f t="shared" si="241"/>
        <v>1800000</v>
      </c>
    </row>
    <row r="456" spans="1:9" s="34" customFormat="1" outlineLevel="1" x14ac:dyDescent="0.25">
      <c r="A456" s="30">
        <f>+A457-1</f>
        <v>6160</v>
      </c>
      <c r="B456" s="30">
        <v>3</v>
      </c>
      <c r="C456" s="31" t="str">
        <f>+C457</f>
        <v>OTRAS CONSTRUCCIONES DE INGENIERÍA CIVIL U OBRA PESADA</v>
      </c>
      <c r="D456" s="35">
        <f t="shared" ref="D456:H458" si="266">+D457</f>
        <v>0</v>
      </c>
      <c r="E456" s="35">
        <f t="shared" si="266"/>
        <v>0</v>
      </c>
      <c r="F456" s="35">
        <f t="shared" si="266"/>
        <v>0</v>
      </c>
      <c r="G456" s="35">
        <f t="shared" si="266"/>
        <v>0</v>
      </c>
      <c r="H456" s="35">
        <f t="shared" si="266"/>
        <v>0</v>
      </c>
      <c r="I456" s="35">
        <f t="shared" si="241"/>
        <v>0</v>
      </c>
    </row>
    <row r="457" spans="1:9" s="40" customFormat="1" ht="15" customHeight="1" outlineLevel="1" x14ac:dyDescent="0.25">
      <c r="A457" s="36">
        <v>6161</v>
      </c>
      <c r="B457" s="36">
        <v>4</v>
      </c>
      <c r="C457" s="37" t="s">
        <v>284</v>
      </c>
      <c r="D457" s="38">
        <v>0</v>
      </c>
      <c r="E457" s="39">
        <v>0</v>
      </c>
      <c r="F457" s="39">
        <f>D457+E457</f>
        <v>0</v>
      </c>
      <c r="G457" s="39">
        <v>0</v>
      </c>
      <c r="H457" s="39">
        <v>0</v>
      </c>
      <c r="I457" s="39">
        <f t="shared" si="241"/>
        <v>0</v>
      </c>
    </row>
    <row r="458" spans="1:9" s="34" customFormat="1" outlineLevel="1" x14ac:dyDescent="0.25">
      <c r="A458" s="30">
        <f>+A459-1</f>
        <v>6170</v>
      </c>
      <c r="B458" s="30">
        <v>3</v>
      </c>
      <c r="C458" s="31" t="str">
        <f>+C459</f>
        <v>INSTALACIONES Y EQUIPAMIENTO EN CONSTRUCCIONES</v>
      </c>
      <c r="D458" s="35">
        <f t="shared" si="266"/>
        <v>0</v>
      </c>
      <c r="E458" s="35">
        <f t="shared" si="266"/>
        <v>0</v>
      </c>
      <c r="F458" s="35">
        <f t="shared" si="266"/>
        <v>0</v>
      </c>
      <c r="G458" s="35">
        <f t="shared" si="266"/>
        <v>0</v>
      </c>
      <c r="H458" s="35">
        <f t="shared" si="266"/>
        <v>0</v>
      </c>
      <c r="I458" s="35">
        <f t="shared" si="241"/>
        <v>0</v>
      </c>
    </row>
    <row r="459" spans="1:9" s="40" customFormat="1" ht="15" customHeight="1" outlineLevel="1" x14ac:dyDescent="0.25">
      <c r="A459" s="36">
        <v>6171</v>
      </c>
      <c r="B459" s="36">
        <v>4</v>
      </c>
      <c r="C459" s="37" t="s">
        <v>285</v>
      </c>
      <c r="D459" s="38">
        <v>0</v>
      </c>
      <c r="E459" s="39">
        <v>0</v>
      </c>
      <c r="F459" s="39">
        <f>D459+E459</f>
        <v>0</v>
      </c>
      <c r="G459" s="39">
        <v>0</v>
      </c>
      <c r="H459" s="39">
        <v>0</v>
      </c>
      <c r="I459" s="39">
        <f t="shared" si="241"/>
        <v>0</v>
      </c>
    </row>
    <row r="460" spans="1:9" s="34" customFormat="1" ht="30" outlineLevel="1" x14ac:dyDescent="0.25">
      <c r="A460" s="30">
        <f>+A461-1</f>
        <v>6190</v>
      </c>
      <c r="B460" s="30">
        <v>3</v>
      </c>
      <c r="C460" s="31" t="str">
        <f>+C461</f>
        <v>TRABAJOS DE ACABADOS EN EDIFICACIONES Y OTROS TRABAJOS ESPECIALIZADOS</v>
      </c>
      <c r="D460" s="35">
        <f t="shared" ref="D460:H460" si="267">+D461</f>
        <v>0</v>
      </c>
      <c r="E460" s="35">
        <f t="shared" si="267"/>
        <v>0</v>
      </c>
      <c r="F460" s="35">
        <f t="shared" si="267"/>
        <v>0</v>
      </c>
      <c r="G460" s="35">
        <f t="shared" si="267"/>
        <v>0</v>
      </c>
      <c r="H460" s="35">
        <f t="shared" si="267"/>
        <v>0</v>
      </c>
      <c r="I460" s="35">
        <f t="shared" si="241"/>
        <v>0</v>
      </c>
    </row>
    <row r="461" spans="1:9" s="40" customFormat="1" ht="37.5" customHeight="1" outlineLevel="1" x14ac:dyDescent="0.25">
      <c r="A461" s="36">
        <v>6191</v>
      </c>
      <c r="B461" s="36">
        <v>4</v>
      </c>
      <c r="C461" s="37" t="s">
        <v>286</v>
      </c>
      <c r="D461" s="38">
        <v>0</v>
      </c>
      <c r="E461" s="39">
        <v>0</v>
      </c>
      <c r="F461" s="39">
        <f>D461+E461</f>
        <v>0</v>
      </c>
      <c r="G461" s="39">
        <v>0</v>
      </c>
      <c r="H461" s="39">
        <v>0</v>
      </c>
      <c r="I461" s="39">
        <f t="shared" si="241"/>
        <v>0</v>
      </c>
    </row>
    <row r="462" spans="1:9" s="34" customFormat="1" ht="27" customHeight="1" outlineLevel="1" x14ac:dyDescent="0.25">
      <c r="A462" s="30">
        <v>6200</v>
      </c>
      <c r="B462" s="30">
        <v>2</v>
      </c>
      <c r="C462" s="44" t="s">
        <v>287</v>
      </c>
      <c r="D462" s="32">
        <f t="shared" ref="D462:H462" si="268">SUM(D463,D465,D469,D467)</f>
        <v>37435419.439999998</v>
      </c>
      <c r="E462" s="32">
        <f t="shared" si="268"/>
        <v>0</v>
      </c>
      <c r="F462" s="32">
        <f t="shared" si="268"/>
        <v>37435419.439999998</v>
      </c>
      <c r="G462" s="32">
        <f t="shared" si="268"/>
        <v>0</v>
      </c>
      <c r="H462" s="32">
        <f t="shared" si="268"/>
        <v>0</v>
      </c>
      <c r="I462" s="32">
        <f t="shared" ref="I462" si="269">SUM(I463,I465,I469,I467)</f>
        <v>37435419.439999998</v>
      </c>
    </row>
    <row r="463" spans="1:9" s="45" customFormat="1" outlineLevel="1" x14ac:dyDescent="0.25">
      <c r="A463" s="30">
        <f>+A464-1</f>
        <v>6210</v>
      </c>
      <c r="B463" s="30">
        <v>3</v>
      </c>
      <c r="C463" s="31" t="str">
        <f>+C464</f>
        <v>EDIFICACIÓN HABITACIONAL</v>
      </c>
      <c r="D463" s="35">
        <f t="shared" ref="D463:H463" si="270">+D464</f>
        <v>0</v>
      </c>
      <c r="E463" s="35">
        <f t="shared" si="270"/>
        <v>0</v>
      </c>
      <c r="F463" s="35">
        <f t="shared" si="270"/>
        <v>0</v>
      </c>
      <c r="G463" s="35">
        <f t="shared" si="270"/>
        <v>0</v>
      </c>
      <c r="H463" s="35">
        <f t="shared" si="270"/>
        <v>0</v>
      </c>
      <c r="I463" s="35">
        <f t="shared" ref="I463:I531" si="271">+F463-G463</f>
        <v>0</v>
      </c>
    </row>
    <row r="464" spans="1:9" s="41" customFormat="1" ht="24" customHeight="1" outlineLevel="1" x14ac:dyDescent="0.25">
      <c r="A464" s="36">
        <v>6211</v>
      </c>
      <c r="B464" s="36">
        <v>4</v>
      </c>
      <c r="C464" s="37" t="s">
        <v>279</v>
      </c>
      <c r="D464" s="38">
        <v>0</v>
      </c>
      <c r="E464" s="39">
        <v>0</v>
      </c>
      <c r="F464" s="39">
        <f>D464+E464</f>
        <v>0</v>
      </c>
      <c r="G464" s="39">
        <v>0</v>
      </c>
      <c r="H464" s="39">
        <v>0</v>
      </c>
      <c r="I464" s="39">
        <f t="shared" si="271"/>
        <v>0</v>
      </c>
    </row>
    <row r="465" spans="1:9" s="45" customFormat="1" outlineLevel="1" x14ac:dyDescent="0.25">
      <c r="A465" s="30">
        <f>+A466-1</f>
        <v>6220</v>
      </c>
      <c r="B465" s="30">
        <v>3</v>
      </c>
      <c r="C465" s="31" t="str">
        <f>+C466</f>
        <v>EDIFICACIÓN NO HABITACIONAL</v>
      </c>
      <c r="D465" s="35">
        <f t="shared" ref="D465:H465" si="272">+D466</f>
        <v>37435419.439999998</v>
      </c>
      <c r="E465" s="35">
        <f t="shared" si="272"/>
        <v>0</v>
      </c>
      <c r="F465" s="35">
        <f t="shared" si="272"/>
        <v>37435419.439999998</v>
      </c>
      <c r="G465" s="35">
        <f t="shared" si="272"/>
        <v>0</v>
      </c>
      <c r="H465" s="35">
        <f t="shared" si="272"/>
        <v>0</v>
      </c>
      <c r="I465" s="35">
        <f t="shared" si="271"/>
        <v>37435419.439999998</v>
      </c>
    </row>
    <row r="466" spans="1:9" s="41" customFormat="1" ht="15" customHeight="1" outlineLevel="1" x14ac:dyDescent="0.25">
      <c r="A466" s="36">
        <v>6221</v>
      </c>
      <c r="B466" s="36">
        <v>4</v>
      </c>
      <c r="C466" s="37" t="s">
        <v>280</v>
      </c>
      <c r="D466" s="38">
        <v>37435419.439999998</v>
      </c>
      <c r="E466" s="39">
        <v>0</v>
      </c>
      <c r="F466" s="39">
        <f>D466+E466</f>
        <v>37435419.439999998</v>
      </c>
      <c r="G466" s="39">
        <v>0</v>
      </c>
      <c r="H466" s="39">
        <v>0</v>
      </c>
      <c r="I466" s="39">
        <f t="shared" si="271"/>
        <v>37435419.439999998</v>
      </c>
    </row>
    <row r="467" spans="1:9" s="34" customFormat="1" ht="30" outlineLevel="1" x14ac:dyDescent="0.25">
      <c r="A467" s="30">
        <f>+A468-1</f>
        <v>6230</v>
      </c>
      <c r="B467" s="30">
        <v>3</v>
      </c>
      <c r="C467" s="31" t="str">
        <f>+C468</f>
        <v>CONSTRUCCIÓN DE OBRAS PARA EL ABASTECIMIENTO DE AGUA, PETRÓLEO, GAS, ELECTRICIDAD Y TELECOMUNICACIONES</v>
      </c>
      <c r="D467" s="35">
        <f t="shared" ref="D467:H467" si="273">+D468</f>
        <v>0</v>
      </c>
      <c r="E467" s="35">
        <f t="shared" si="273"/>
        <v>0</v>
      </c>
      <c r="F467" s="35">
        <f t="shared" si="273"/>
        <v>0</v>
      </c>
      <c r="G467" s="35">
        <f t="shared" si="273"/>
        <v>0</v>
      </c>
      <c r="H467" s="35">
        <f t="shared" si="273"/>
        <v>0</v>
      </c>
      <c r="I467" s="35">
        <f t="shared" si="271"/>
        <v>0</v>
      </c>
    </row>
    <row r="468" spans="1:9" s="40" customFormat="1" ht="30" customHeight="1" outlineLevel="1" x14ac:dyDescent="0.25">
      <c r="A468" s="36">
        <v>6231</v>
      </c>
      <c r="B468" s="36">
        <v>4</v>
      </c>
      <c r="C468" s="37" t="s">
        <v>281</v>
      </c>
      <c r="D468" s="38">
        <v>0</v>
      </c>
      <c r="E468" s="39">
        <v>0</v>
      </c>
      <c r="F468" s="39">
        <f>D468+E468</f>
        <v>0</v>
      </c>
      <c r="G468" s="39">
        <v>0</v>
      </c>
      <c r="H468" s="39">
        <v>0</v>
      </c>
      <c r="I468" s="39">
        <f t="shared" si="271"/>
        <v>0</v>
      </c>
    </row>
    <row r="469" spans="1:9" s="34" customFormat="1" outlineLevel="1" x14ac:dyDescent="0.25">
      <c r="A469" s="30">
        <f>+A470-1</f>
        <v>6270</v>
      </c>
      <c r="B469" s="30">
        <v>3</v>
      </c>
      <c r="C469" s="31" t="str">
        <f>+C470</f>
        <v>INSTALACIONES Y EQUIPAMIENTO EN CONSTRUCCIONES</v>
      </c>
      <c r="D469" s="35">
        <f t="shared" ref="D469:H469" si="274">+D470</f>
        <v>0</v>
      </c>
      <c r="E469" s="35">
        <f t="shared" si="274"/>
        <v>0</v>
      </c>
      <c r="F469" s="35">
        <f t="shared" si="274"/>
        <v>0</v>
      </c>
      <c r="G469" s="35">
        <f t="shared" si="274"/>
        <v>0</v>
      </c>
      <c r="H469" s="35">
        <f t="shared" si="274"/>
        <v>0</v>
      </c>
      <c r="I469" s="35">
        <f t="shared" si="271"/>
        <v>0</v>
      </c>
    </row>
    <row r="470" spans="1:9" s="40" customFormat="1" ht="30" customHeight="1" outlineLevel="1" x14ac:dyDescent="0.25">
      <c r="A470" s="36">
        <v>6271</v>
      </c>
      <c r="B470" s="36">
        <v>4</v>
      </c>
      <c r="C470" s="37" t="s">
        <v>285</v>
      </c>
      <c r="D470" s="38">
        <v>0</v>
      </c>
      <c r="E470" s="39">
        <v>0</v>
      </c>
      <c r="F470" s="39">
        <f>D470+E470</f>
        <v>0</v>
      </c>
      <c r="G470" s="39">
        <v>0</v>
      </c>
      <c r="H470" s="39">
        <v>0</v>
      </c>
      <c r="I470" s="39">
        <f t="shared" si="271"/>
        <v>0</v>
      </c>
    </row>
    <row r="471" spans="1:9" s="34" customFormat="1" ht="29.25" customHeight="1" outlineLevel="1" x14ac:dyDescent="0.25">
      <c r="A471" s="30">
        <v>6300</v>
      </c>
      <c r="B471" s="30">
        <v>2</v>
      </c>
      <c r="C471" s="44" t="s">
        <v>288</v>
      </c>
      <c r="D471" s="32">
        <f t="shared" ref="D471:H471" si="275">SUM(D472,D474)</f>
        <v>0</v>
      </c>
      <c r="E471" s="32">
        <f t="shared" si="275"/>
        <v>0</v>
      </c>
      <c r="F471" s="32">
        <f t="shared" si="275"/>
        <v>0</v>
      </c>
      <c r="G471" s="32">
        <f t="shared" si="275"/>
        <v>0</v>
      </c>
      <c r="H471" s="32">
        <f t="shared" si="275"/>
        <v>0</v>
      </c>
      <c r="I471" s="32">
        <f t="shared" si="271"/>
        <v>0</v>
      </c>
    </row>
    <row r="472" spans="1:9" s="34" customFormat="1" ht="30" outlineLevel="1" x14ac:dyDescent="0.25">
      <c r="A472" s="30">
        <f>+A473-1</f>
        <v>6310</v>
      </c>
      <c r="B472" s="30">
        <v>3</v>
      </c>
      <c r="C472" s="31" t="str">
        <f>+C473</f>
        <v>ESTUDIOS, FORMULACIÓN Y EVALUACIÓN DE PROYECTOS PRODUCTIVOS NO INCLUIDOS EN CONCEPTOS ANTERIORES DE ESTE CAPÍTULO</v>
      </c>
      <c r="D472" s="35">
        <f t="shared" ref="D472:H472" si="276">+D473</f>
        <v>0</v>
      </c>
      <c r="E472" s="35">
        <f t="shared" si="276"/>
        <v>0</v>
      </c>
      <c r="F472" s="35">
        <f t="shared" si="276"/>
        <v>0</v>
      </c>
      <c r="G472" s="35">
        <f t="shared" si="276"/>
        <v>0</v>
      </c>
      <c r="H472" s="35">
        <f t="shared" si="276"/>
        <v>0</v>
      </c>
      <c r="I472" s="35">
        <f t="shared" si="271"/>
        <v>0</v>
      </c>
    </row>
    <row r="473" spans="1:9" s="40" customFormat="1" ht="30" customHeight="1" outlineLevel="1" x14ac:dyDescent="0.25">
      <c r="A473" s="36">
        <v>6311</v>
      </c>
      <c r="B473" s="36">
        <v>4</v>
      </c>
      <c r="C473" s="37" t="s">
        <v>289</v>
      </c>
      <c r="D473" s="38">
        <v>0</v>
      </c>
      <c r="E473" s="39">
        <v>0</v>
      </c>
      <c r="F473" s="39">
        <f>D473+E473</f>
        <v>0</v>
      </c>
      <c r="G473" s="39">
        <v>0</v>
      </c>
      <c r="H473" s="39">
        <v>0</v>
      </c>
      <c r="I473" s="39">
        <f t="shared" si="271"/>
        <v>0</v>
      </c>
    </row>
    <row r="474" spans="1:9" s="34" customFormat="1" ht="30" outlineLevel="1" x14ac:dyDescent="0.25">
      <c r="A474" s="30">
        <f>+A475-1</f>
        <v>6320</v>
      </c>
      <c r="B474" s="30">
        <v>3</v>
      </c>
      <c r="C474" s="31" t="str">
        <f>+C475</f>
        <v>EJECUCIÓN DE PROYECTOS PRODUCTIVOS NO INCLUIDOS EN CONCEPTOS ANTERIORES DE ESTE CAPÍTULO</v>
      </c>
      <c r="D474" s="35">
        <f t="shared" ref="D474:H474" si="277">+D475</f>
        <v>0</v>
      </c>
      <c r="E474" s="35">
        <f t="shared" si="277"/>
        <v>0</v>
      </c>
      <c r="F474" s="35">
        <f t="shared" si="277"/>
        <v>0</v>
      </c>
      <c r="G474" s="35">
        <f t="shared" si="277"/>
        <v>0</v>
      </c>
      <c r="H474" s="35">
        <f t="shared" si="277"/>
        <v>0</v>
      </c>
      <c r="I474" s="35">
        <f t="shared" si="271"/>
        <v>0</v>
      </c>
    </row>
    <row r="475" spans="1:9" s="40" customFormat="1" ht="30" outlineLevel="1" x14ac:dyDescent="0.25">
      <c r="A475" s="36">
        <v>6321</v>
      </c>
      <c r="B475" s="36">
        <v>4</v>
      </c>
      <c r="C475" s="37" t="s">
        <v>290</v>
      </c>
      <c r="D475" s="38">
        <v>0</v>
      </c>
      <c r="E475" s="39">
        <v>0</v>
      </c>
      <c r="F475" s="39">
        <f>D475+E475</f>
        <v>0</v>
      </c>
      <c r="G475" s="39">
        <v>0</v>
      </c>
      <c r="H475" s="39">
        <v>0</v>
      </c>
      <c r="I475" s="39">
        <f t="shared" si="271"/>
        <v>0</v>
      </c>
    </row>
    <row r="476" spans="1:9" s="28" customFormat="1" ht="27.95" customHeight="1" x14ac:dyDescent="0.25">
      <c r="A476" s="30">
        <v>9000</v>
      </c>
      <c r="B476" s="30">
        <v>1</v>
      </c>
      <c r="C476" s="31" t="s">
        <v>291</v>
      </c>
      <c r="D476" s="32">
        <f t="shared" ref="D476:H476" si="278">SUM(D477,D480,D486,D489,D483)</f>
        <v>441994643.27999997</v>
      </c>
      <c r="E476" s="32">
        <f t="shared" si="278"/>
        <v>186043768.86999997</v>
      </c>
      <c r="F476" s="32">
        <f t="shared" si="278"/>
        <v>628038412.14999998</v>
      </c>
      <c r="G476" s="32">
        <f t="shared" si="278"/>
        <v>326809837.88999999</v>
      </c>
      <c r="H476" s="32">
        <f t="shared" si="278"/>
        <v>326809837.88999999</v>
      </c>
      <c r="I476" s="32">
        <f t="shared" ref="I476" si="279">SUM(I477,I480,I486,I489,I483)</f>
        <v>301228574.25999999</v>
      </c>
    </row>
    <row r="477" spans="1:9" s="28" customFormat="1" ht="30" customHeight="1" x14ac:dyDescent="0.25">
      <c r="A477" s="30">
        <v>9100</v>
      </c>
      <c r="B477" s="30">
        <v>2</v>
      </c>
      <c r="C477" s="33" t="s">
        <v>292</v>
      </c>
      <c r="D477" s="32">
        <f t="shared" ref="D477:H478" si="280">+D478</f>
        <v>228793030</v>
      </c>
      <c r="E477" s="32">
        <f t="shared" si="280"/>
        <v>0</v>
      </c>
      <c r="F477" s="32">
        <f t="shared" si="280"/>
        <v>228793030</v>
      </c>
      <c r="G477" s="32">
        <f t="shared" si="280"/>
        <v>172833148</v>
      </c>
      <c r="H477" s="32">
        <f t="shared" si="280"/>
        <v>172833148</v>
      </c>
      <c r="I477" s="32">
        <f t="shared" si="271"/>
        <v>55959882</v>
      </c>
    </row>
    <row r="478" spans="1:9" s="34" customFormat="1" outlineLevel="1" x14ac:dyDescent="0.25">
      <c r="A478" s="30">
        <f>+A479-1</f>
        <v>9110</v>
      </c>
      <c r="B478" s="30">
        <v>3</v>
      </c>
      <c r="C478" s="31" t="str">
        <f>+C479</f>
        <v>AMORTIZACIÓN DE LA DEUDA INTERNA CON INSTITUCIONES DE CRÉDITO</v>
      </c>
      <c r="D478" s="35">
        <f t="shared" si="280"/>
        <v>228793030</v>
      </c>
      <c r="E478" s="35">
        <f t="shared" si="280"/>
        <v>0</v>
      </c>
      <c r="F478" s="35">
        <f t="shared" si="280"/>
        <v>228793030</v>
      </c>
      <c r="G478" s="35">
        <f t="shared" si="280"/>
        <v>172833148</v>
      </c>
      <c r="H478" s="35">
        <f t="shared" si="280"/>
        <v>172833148</v>
      </c>
      <c r="I478" s="35">
        <f t="shared" si="271"/>
        <v>55959882</v>
      </c>
    </row>
    <row r="479" spans="1:9" s="40" customFormat="1" outlineLevel="1" x14ac:dyDescent="0.25">
      <c r="A479" s="36">
        <v>9111</v>
      </c>
      <c r="B479" s="36">
        <v>4</v>
      </c>
      <c r="C479" s="37" t="s">
        <v>293</v>
      </c>
      <c r="D479" s="38">
        <v>228793030</v>
      </c>
      <c r="E479" s="39">
        <v>0</v>
      </c>
      <c r="F479" s="39">
        <f>D479+E479</f>
        <v>228793030</v>
      </c>
      <c r="G479" s="39">
        <v>172833148</v>
      </c>
      <c r="H479" s="39">
        <v>172833148</v>
      </c>
      <c r="I479" s="39">
        <f t="shared" si="271"/>
        <v>55959882</v>
      </c>
    </row>
    <row r="480" spans="1:9" s="34" customFormat="1" ht="24" customHeight="1" outlineLevel="1" x14ac:dyDescent="0.25">
      <c r="A480" s="30">
        <v>9200</v>
      </c>
      <c r="B480" s="30">
        <v>2</v>
      </c>
      <c r="C480" s="44" t="s">
        <v>294</v>
      </c>
      <c r="D480" s="32">
        <f t="shared" ref="D480:H481" si="281">+D481</f>
        <v>46772508.279999994</v>
      </c>
      <c r="E480" s="32">
        <f t="shared" si="281"/>
        <v>27767215.23</v>
      </c>
      <c r="F480" s="32">
        <f t="shared" si="281"/>
        <v>74539723.50999999</v>
      </c>
      <c r="G480" s="32">
        <f t="shared" si="281"/>
        <v>29780822.039999999</v>
      </c>
      <c r="H480" s="32">
        <f t="shared" si="281"/>
        <v>29780822.039999999</v>
      </c>
      <c r="I480" s="32">
        <f t="shared" si="271"/>
        <v>44758901.469999991</v>
      </c>
    </row>
    <row r="481" spans="1:9" s="34" customFormat="1" outlineLevel="1" x14ac:dyDescent="0.25">
      <c r="A481" s="30">
        <f>+A482-1</f>
        <v>9210</v>
      </c>
      <c r="B481" s="30">
        <v>3</v>
      </c>
      <c r="C481" s="31" t="str">
        <f>+C482</f>
        <v>INTERESES DE LA DEUDA INTERNA CON INSTITUCIONES DE CRÉDITO</v>
      </c>
      <c r="D481" s="35">
        <f t="shared" si="281"/>
        <v>46772508.279999994</v>
      </c>
      <c r="E481" s="35">
        <f t="shared" si="281"/>
        <v>27767215.23</v>
      </c>
      <c r="F481" s="35">
        <f t="shared" si="281"/>
        <v>74539723.50999999</v>
      </c>
      <c r="G481" s="35">
        <f t="shared" si="281"/>
        <v>29780822.039999999</v>
      </c>
      <c r="H481" s="35">
        <f t="shared" si="281"/>
        <v>29780822.039999999</v>
      </c>
      <c r="I481" s="35">
        <f t="shared" si="271"/>
        <v>44758901.469999991</v>
      </c>
    </row>
    <row r="482" spans="1:9" s="40" customFormat="1" outlineLevel="1" x14ac:dyDescent="0.25">
      <c r="A482" s="36">
        <v>9211</v>
      </c>
      <c r="B482" s="36">
        <v>4</v>
      </c>
      <c r="C482" s="37" t="s">
        <v>295</v>
      </c>
      <c r="D482" s="38">
        <v>46772508.279999994</v>
      </c>
      <c r="E482" s="39">
        <v>27767215.23</v>
      </c>
      <c r="F482" s="39">
        <f>D482+E482</f>
        <v>74539723.50999999</v>
      </c>
      <c r="G482" s="39">
        <v>29780822.039999999</v>
      </c>
      <c r="H482" s="39">
        <v>29780822.039999999</v>
      </c>
      <c r="I482" s="39">
        <f t="shared" si="271"/>
        <v>44758901.469999991</v>
      </c>
    </row>
    <row r="483" spans="1:9" s="34" customFormat="1" ht="24" customHeight="1" outlineLevel="1" x14ac:dyDescent="0.25">
      <c r="A483" s="30">
        <v>9300</v>
      </c>
      <c r="B483" s="30">
        <v>2</v>
      </c>
      <c r="C483" s="44" t="s">
        <v>296</v>
      </c>
      <c r="D483" s="32">
        <f t="shared" ref="D483:H484" si="282">+D484</f>
        <v>0</v>
      </c>
      <c r="E483" s="32">
        <f t="shared" si="282"/>
        <v>0</v>
      </c>
      <c r="F483" s="32">
        <f t="shared" si="282"/>
        <v>0</v>
      </c>
      <c r="G483" s="32">
        <f t="shared" si="282"/>
        <v>0</v>
      </c>
      <c r="H483" s="32">
        <f t="shared" si="282"/>
        <v>0</v>
      </c>
      <c r="I483" s="32">
        <f t="shared" si="271"/>
        <v>0</v>
      </c>
    </row>
    <row r="484" spans="1:9" s="34" customFormat="1" outlineLevel="1" x14ac:dyDescent="0.25">
      <c r="A484" s="30">
        <f>+A485-1</f>
        <v>9310</v>
      </c>
      <c r="B484" s="30">
        <v>3</v>
      </c>
      <c r="C484" s="31" t="str">
        <f>+C485</f>
        <v>COMISIONES DE LA DEUDA PÚBLICA INTERNA</v>
      </c>
      <c r="D484" s="35">
        <f t="shared" si="282"/>
        <v>0</v>
      </c>
      <c r="E484" s="35">
        <f t="shared" si="282"/>
        <v>0</v>
      </c>
      <c r="F484" s="35">
        <f t="shared" si="282"/>
        <v>0</v>
      </c>
      <c r="G484" s="35">
        <f t="shared" si="282"/>
        <v>0</v>
      </c>
      <c r="H484" s="35">
        <f t="shared" si="282"/>
        <v>0</v>
      </c>
      <c r="I484" s="35">
        <f t="shared" si="271"/>
        <v>0</v>
      </c>
    </row>
    <row r="485" spans="1:9" s="40" customFormat="1" ht="15" customHeight="1" outlineLevel="1" x14ac:dyDescent="0.25">
      <c r="A485" s="36">
        <v>9311</v>
      </c>
      <c r="B485" s="36">
        <v>4</v>
      </c>
      <c r="C485" s="37" t="s">
        <v>297</v>
      </c>
      <c r="D485" s="38">
        <v>0</v>
      </c>
      <c r="E485" s="39">
        <v>0</v>
      </c>
      <c r="F485" s="39">
        <f>D485+E485</f>
        <v>0</v>
      </c>
      <c r="G485" s="39">
        <v>0</v>
      </c>
      <c r="H485" s="39">
        <v>0</v>
      </c>
      <c r="I485" s="39">
        <f t="shared" si="271"/>
        <v>0</v>
      </c>
    </row>
    <row r="486" spans="1:9" s="34" customFormat="1" ht="24" customHeight="1" outlineLevel="1" x14ac:dyDescent="0.25">
      <c r="A486" s="30">
        <v>9400</v>
      </c>
      <c r="B486" s="30">
        <v>2</v>
      </c>
      <c r="C486" s="44" t="s">
        <v>298</v>
      </c>
      <c r="D486" s="32">
        <f t="shared" ref="D486:H487" si="283">+D487</f>
        <v>92000</v>
      </c>
      <c r="E486" s="32">
        <f t="shared" si="283"/>
        <v>0</v>
      </c>
      <c r="F486" s="32">
        <f t="shared" si="283"/>
        <v>92000</v>
      </c>
      <c r="G486" s="32">
        <f t="shared" si="283"/>
        <v>0</v>
      </c>
      <c r="H486" s="32">
        <f t="shared" si="283"/>
        <v>0</v>
      </c>
      <c r="I486" s="32">
        <f t="shared" si="271"/>
        <v>92000</v>
      </c>
    </row>
    <row r="487" spans="1:9" s="34" customFormat="1" outlineLevel="1" x14ac:dyDescent="0.25">
      <c r="A487" s="30">
        <f>+A488-1</f>
        <v>9410</v>
      </c>
      <c r="B487" s="30">
        <v>3</v>
      </c>
      <c r="C487" s="31" t="str">
        <f>+C488</f>
        <v>GASTOS DE LA DEUDA PÚBLICA INTERNA</v>
      </c>
      <c r="D487" s="35">
        <f t="shared" si="283"/>
        <v>92000</v>
      </c>
      <c r="E487" s="35">
        <f t="shared" si="283"/>
        <v>0</v>
      </c>
      <c r="F487" s="35">
        <f t="shared" si="283"/>
        <v>92000</v>
      </c>
      <c r="G487" s="35">
        <f t="shared" si="283"/>
        <v>0</v>
      </c>
      <c r="H487" s="35">
        <f t="shared" si="283"/>
        <v>0</v>
      </c>
      <c r="I487" s="35">
        <f t="shared" si="271"/>
        <v>92000</v>
      </c>
    </row>
    <row r="488" spans="1:9" s="40" customFormat="1" ht="15" customHeight="1" outlineLevel="1" x14ac:dyDescent="0.25">
      <c r="A488" s="36">
        <v>9411</v>
      </c>
      <c r="B488" s="36">
        <v>4</v>
      </c>
      <c r="C488" s="37" t="s">
        <v>299</v>
      </c>
      <c r="D488" s="38">
        <v>92000</v>
      </c>
      <c r="E488" s="39">
        <v>0</v>
      </c>
      <c r="F488" s="39">
        <f>D488+E488</f>
        <v>92000</v>
      </c>
      <c r="G488" s="39">
        <v>0</v>
      </c>
      <c r="H488" s="39">
        <v>0</v>
      </c>
      <c r="I488" s="39">
        <f t="shared" si="271"/>
        <v>92000</v>
      </c>
    </row>
    <row r="489" spans="1:9" s="34" customFormat="1" ht="24" customHeight="1" outlineLevel="1" x14ac:dyDescent="0.25">
      <c r="A489" s="30">
        <v>9900</v>
      </c>
      <c r="B489" s="30">
        <v>2</v>
      </c>
      <c r="C489" s="44" t="s">
        <v>300</v>
      </c>
      <c r="D489" s="32">
        <f t="shared" ref="D489:H490" si="284">+D490</f>
        <v>166337105</v>
      </c>
      <c r="E489" s="32">
        <f t="shared" si="284"/>
        <v>158276553.63999999</v>
      </c>
      <c r="F489" s="32">
        <f t="shared" si="284"/>
        <v>324613658.63999999</v>
      </c>
      <c r="G489" s="32">
        <f t="shared" si="284"/>
        <v>124195867.84999999</v>
      </c>
      <c r="H489" s="32">
        <f t="shared" si="284"/>
        <v>124195867.84999999</v>
      </c>
      <c r="I489" s="32">
        <f t="shared" si="271"/>
        <v>200417790.78999999</v>
      </c>
    </row>
    <row r="490" spans="1:9" s="34" customFormat="1" outlineLevel="1" x14ac:dyDescent="0.25">
      <c r="A490" s="30">
        <f>+A491-1</f>
        <v>9910</v>
      </c>
      <c r="B490" s="30">
        <v>3</v>
      </c>
      <c r="C490" s="31" t="str">
        <f>+C491</f>
        <v>ADEFAS</v>
      </c>
      <c r="D490" s="35">
        <f t="shared" si="284"/>
        <v>166337105</v>
      </c>
      <c r="E490" s="35">
        <f t="shared" si="284"/>
        <v>158276553.63999999</v>
      </c>
      <c r="F490" s="35">
        <f t="shared" si="284"/>
        <v>324613658.63999999</v>
      </c>
      <c r="G490" s="35">
        <f t="shared" si="284"/>
        <v>124195867.84999999</v>
      </c>
      <c r="H490" s="35">
        <f t="shared" si="284"/>
        <v>124195867.84999999</v>
      </c>
      <c r="I490" s="35">
        <f t="shared" si="271"/>
        <v>200417790.78999999</v>
      </c>
    </row>
    <row r="491" spans="1:9" s="40" customFormat="1" ht="15" customHeight="1" outlineLevel="1" x14ac:dyDescent="0.25">
      <c r="A491" s="36">
        <v>9911</v>
      </c>
      <c r="B491" s="36">
        <v>4</v>
      </c>
      <c r="C491" s="37" t="s">
        <v>301</v>
      </c>
      <c r="D491" s="38">
        <v>166337105</v>
      </c>
      <c r="E491" s="39">
        <v>158276553.63999999</v>
      </c>
      <c r="F491" s="39">
        <f>D491+E491</f>
        <v>324613658.63999999</v>
      </c>
      <c r="G491" s="39">
        <v>124195867.84999999</v>
      </c>
      <c r="H491" s="39">
        <v>124195867.84999999</v>
      </c>
      <c r="I491" s="39">
        <f t="shared" si="271"/>
        <v>200417790.78999999</v>
      </c>
    </row>
    <row r="492" spans="1:9" s="28" customFormat="1" ht="31.5" customHeight="1" x14ac:dyDescent="0.25">
      <c r="A492" s="46" t="s">
        <v>14</v>
      </c>
      <c r="B492" s="46" t="s">
        <v>14</v>
      </c>
      <c r="C492" s="47" t="s">
        <v>302</v>
      </c>
      <c r="D492" s="35">
        <f t="shared" ref="D492:H492" si="285">SUM(D493,D550,D659,D806,D864,D927,D959)</f>
        <v>1085607999.9199998</v>
      </c>
      <c r="E492" s="35">
        <f t="shared" si="285"/>
        <v>83807701.170000002</v>
      </c>
      <c r="F492" s="35">
        <f t="shared" si="285"/>
        <v>1169415701.0899999</v>
      </c>
      <c r="G492" s="35">
        <f t="shared" si="285"/>
        <v>146757501.96000001</v>
      </c>
      <c r="H492" s="35">
        <f t="shared" si="285"/>
        <v>102538894.11999999</v>
      </c>
      <c r="I492" s="48">
        <f t="shared" si="271"/>
        <v>1022658199.1299999</v>
      </c>
    </row>
    <row r="493" spans="1:9" s="28" customFormat="1" ht="27.95" customHeight="1" x14ac:dyDescent="0.25">
      <c r="A493" s="30">
        <v>1000</v>
      </c>
      <c r="B493" s="30">
        <v>1</v>
      </c>
      <c r="C493" s="31" t="s">
        <v>16</v>
      </c>
      <c r="D493" s="32">
        <f t="shared" ref="D493:H493" si="286">SUM(D494,D497,D502,D514,D523,D542,D547,D498)</f>
        <v>181308842.51000002</v>
      </c>
      <c r="E493" s="32">
        <f t="shared" si="286"/>
        <v>42454408.880000003</v>
      </c>
      <c r="F493" s="32">
        <f t="shared" si="286"/>
        <v>223763251.39000002</v>
      </c>
      <c r="G493" s="32">
        <f t="shared" si="286"/>
        <v>29374076.98</v>
      </c>
      <c r="H493" s="32">
        <f t="shared" si="286"/>
        <v>18586949.710000001</v>
      </c>
      <c r="I493" s="32">
        <f t="shared" ref="I493" si="287">SUM(I494,I497,I502,I514,I523,I542,I547,I498)</f>
        <v>194389174.41</v>
      </c>
    </row>
    <row r="494" spans="1:9" s="34" customFormat="1" ht="18.75" customHeight="1" x14ac:dyDescent="0.25">
      <c r="A494" s="30">
        <v>1100</v>
      </c>
      <c r="B494" s="30">
        <v>2</v>
      </c>
      <c r="C494" s="33" t="s">
        <v>17</v>
      </c>
      <c r="D494" s="32">
        <f t="shared" ref="D494:H495" si="288">+D495</f>
        <v>113773521.84</v>
      </c>
      <c r="E494" s="32">
        <f t="shared" si="288"/>
        <v>36895405.960000001</v>
      </c>
      <c r="F494" s="32">
        <f t="shared" si="288"/>
        <v>150668927.80000001</v>
      </c>
      <c r="G494" s="32">
        <f t="shared" si="288"/>
        <v>0</v>
      </c>
      <c r="H494" s="32">
        <f t="shared" si="288"/>
        <v>0</v>
      </c>
      <c r="I494" s="32">
        <f t="shared" si="271"/>
        <v>150668927.80000001</v>
      </c>
    </row>
    <row r="495" spans="1:9" s="34" customFormat="1" ht="22.5" customHeight="1" outlineLevel="1" x14ac:dyDescent="0.25">
      <c r="A495" s="30">
        <v>1130</v>
      </c>
      <c r="B495" s="30">
        <v>3</v>
      </c>
      <c r="C495" s="31" t="s">
        <v>18</v>
      </c>
      <c r="D495" s="35">
        <f t="shared" si="288"/>
        <v>113773521.84</v>
      </c>
      <c r="E495" s="35">
        <f t="shared" si="288"/>
        <v>36895405.960000001</v>
      </c>
      <c r="F495" s="35">
        <f t="shared" si="288"/>
        <v>150668927.80000001</v>
      </c>
      <c r="G495" s="35">
        <f t="shared" si="288"/>
        <v>0</v>
      </c>
      <c r="H495" s="35">
        <f t="shared" si="288"/>
        <v>0</v>
      </c>
      <c r="I495" s="35">
        <f t="shared" si="271"/>
        <v>150668927.80000001</v>
      </c>
    </row>
    <row r="496" spans="1:9" s="40" customFormat="1" outlineLevel="1" x14ac:dyDescent="0.25">
      <c r="A496" s="36">
        <v>1131</v>
      </c>
      <c r="B496" s="36">
        <v>4</v>
      </c>
      <c r="C496" s="37" t="s">
        <v>18</v>
      </c>
      <c r="D496" s="38">
        <v>113773521.84</v>
      </c>
      <c r="E496" s="39">
        <v>36895405.960000001</v>
      </c>
      <c r="F496" s="39">
        <f>D496+E496</f>
        <v>150668927.80000001</v>
      </c>
      <c r="G496" s="39">
        <v>0</v>
      </c>
      <c r="H496" s="39">
        <v>0</v>
      </c>
      <c r="I496" s="39">
        <f t="shared" si="271"/>
        <v>150668927.80000001</v>
      </c>
    </row>
    <row r="497" spans="1:9" s="28" customFormat="1" ht="30" customHeight="1" outlineLevel="1" x14ac:dyDescent="0.25">
      <c r="A497" s="30">
        <v>1200</v>
      </c>
      <c r="B497" s="30">
        <v>2</v>
      </c>
      <c r="C497" s="33" t="s">
        <v>19</v>
      </c>
      <c r="D497" s="35">
        <f t="shared" ref="D497:H497" si="289">+D500</f>
        <v>0</v>
      </c>
      <c r="E497" s="35">
        <f t="shared" si="289"/>
        <v>0</v>
      </c>
      <c r="F497" s="35">
        <f t="shared" si="289"/>
        <v>0</v>
      </c>
      <c r="G497" s="35">
        <f t="shared" si="289"/>
        <v>1154832</v>
      </c>
      <c r="H497" s="35">
        <f t="shared" si="289"/>
        <v>1154832</v>
      </c>
      <c r="I497" s="35">
        <f t="shared" si="271"/>
        <v>-1154832</v>
      </c>
    </row>
    <row r="498" spans="1:9" s="34" customFormat="1" ht="22.5" customHeight="1" outlineLevel="1" x14ac:dyDescent="0.25">
      <c r="A498" s="30">
        <v>1210</v>
      </c>
      <c r="B498" s="30">
        <v>3</v>
      </c>
      <c r="C498" s="31" t="s">
        <v>20</v>
      </c>
      <c r="D498" s="35">
        <f t="shared" ref="D498:H500" si="290">+D499</f>
        <v>0</v>
      </c>
      <c r="E498" s="35">
        <f t="shared" si="290"/>
        <v>0</v>
      </c>
      <c r="F498" s="35">
        <f t="shared" si="290"/>
        <v>0</v>
      </c>
      <c r="G498" s="35">
        <f t="shared" si="290"/>
        <v>0</v>
      </c>
      <c r="H498" s="35">
        <f t="shared" si="290"/>
        <v>0</v>
      </c>
      <c r="I498" s="35">
        <f t="shared" si="271"/>
        <v>0</v>
      </c>
    </row>
    <row r="499" spans="1:9" s="40" customFormat="1" outlineLevel="1" x14ac:dyDescent="0.25">
      <c r="A499" s="36">
        <v>1211</v>
      </c>
      <c r="B499" s="36">
        <v>4</v>
      </c>
      <c r="C499" s="37" t="s">
        <v>20</v>
      </c>
      <c r="D499" s="38">
        <v>0</v>
      </c>
      <c r="E499" s="39">
        <v>0</v>
      </c>
      <c r="F499" s="39">
        <f>D499+E499</f>
        <v>0</v>
      </c>
      <c r="G499" s="39">
        <v>0</v>
      </c>
      <c r="H499" s="39">
        <v>0</v>
      </c>
      <c r="I499" s="39">
        <f t="shared" si="271"/>
        <v>0</v>
      </c>
    </row>
    <row r="500" spans="1:9" s="34" customFormat="1" ht="22.5" customHeight="1" outlineLevel="1" x14ac:dyDescent="0.25">
      <c r="A500" s="30">
        <v>1220</v>
      </c>
      <c r="B500" s="30">
        <v>3</v>
      </c>
      <c r="C500" s="31" t="s">
        <v>21</v>
      </c>
      <c r="D500" s="35">
        <f t="shared" si="290"/>
        <v>0</v>
      </c>
      <c r="E500" s="35">
        <f t="shared" si="290"/>
        <v>0</v>
      </c>
      <c r="F500" s="35">
        <f t="shared" si="290"/>
        <v>0</v>
      </c>
      <c r="G500" s="35">
        <f t="shared" si="290"/>
        <v>1154832</v>
      </c>
      <c r="H500" s="35">
        <f t="shared" si="290"/>
        <v>1154832</v>
      </c>
      <c r="I500" s="35">
        <f t="shared" si="271"/>
        <v>-1154832</v>
      </c>
    </row>
    <row r="501" spans="1:9" s="40" customFormat="1" outlineLevel="1" x14ac:dyDescent="0.25">
      <c r="A501" s="36">
        <v>1221</v>
      </c>
      <c r="B501" s="36">
        <v>4</v>
      </c>
      <c r="C501" s="37" t="s">
        <v>21</v>
      </c>
      <c r="D501" s="38">
        <v>0</v>
      </c>
      <c r="E501" s="39">
        <v>0</v>
      </c>
      <c r="F501" s="39">
        <f>D501+E501</f>
        <v>0</v>
      </c>
      <c r="G501" s="39">
        <v>1154832</v>
      </c>
      <c r="H501" s="39">
        <v>1154832</v>
      </c>
      <c r="I501" s="39">
        <f t="shared" si="271"/>
        <v>-1154832</v>
      </c>
    </row>
    <row r="502" spans="1:9" s="28" customFormat="1" ht="30" customHeight="1" outlineLevel="1" x14ac:dyDescent="0.25">
      <c r="A502" s="30">
        <v>1300</v>
      </c>
      <c r="B502" s="30">
        <v>2</v>
      </c>
      <c r="C502" s="33" t="s">
        <v>22</v>
      </c>
      <c r="D502" s="35">
        <f t="shared" ref="D502:H502" si="291">SUM(D503,D505,D511,D509)</f>
        <v>0</v>
      </c>
      <c r="E502" s="35">
        <f t="shared" si="291"/>
        <v>0</v>
      </c>
      <c r="F502" s="35">
        <f t="shared" si="291"/>
        <v>0</v>
      </c>
      <c r="G502" s="35">
        <f t="shared" si="291"/>
        <v>0</v>
      </c>
      <c r="H502" s="35">
        <f t="shared" si="291"/>
        <v>0</v>
      </c>
      <c r="I502" s="35">
        <f t="shared" ref="I502" si="292">SUM(I503,I505,I511,I509)</f>
        <v>0</v>
      </c>
    </row>
    <row r="503" spans="1:9" s="34" customFormat="1" ht="22.5" customHeight="1" outlineLevel="1" x14ac:dyDescent="0.25">
      <c r="A503" s="30">
        <v>1310</v>
      </c>
      <c r="B503" s="30">
        <v>3</v>
      </c>
      <c r="C503" s="31" t="s">
        <v>23</v>
      </c>
      <c r="D503" s="35">
        <f t="shared" ref="D503:H503" si="293">+D504</f>
        <v>0</v>
      </c>
      <c r="E503" s="35">
        <f t="shared" si="293"/>
        <v>0</v>
      </c>
      <c r="F503" s="35">
        <f t="shared" si="293"/>
        <v>0</v>
      </c>
      <c r="G503" s="35">
        <f t="shared" si="293"/>
        <v>0</v>
      </c>
      <c r="H503" s="35">
        <f t="shared" si="293"/>
        <v>0</v>
      </c>
      <c r="I503" s="35">
        <f t="shared" si="271"/>
        <v>0</v>
      </c>
    </row>
    <row r="504" spans="1:9" s="40" customFormat="1" outlineLevel="1" x14ac:dyDescent="0.25">
      <c r="A504" s="36">
        <v>1311</v>
      </c>
      <c r="B504" s="36">
        <v>4</v>
      </c>
      <c r="C504" s="37" t="s">
        <v>23</v>
      </c>
      <c r="D504" s="38">
        <v>0</v>
      </c>
      <c r="E504" s="39">
        <v>0</v>
      </c>
      <c r="F504" s="39">
        <f>D504+E504</f>
        <v>0</v>
      </c>
      <c r="G504" s="39">
        <v>0</v>
      </c>
      <c r="H504" s="39">
        <v>0</v>
      </c>
      <c r="I504" s="39">
        <f t="shared" si="271"/>
        <v>0</v>
      </c>
    </row>
    <row r="505" spans="1:9" s="34" customFormat="1" ht="22.5" customHeight="1" outlineLevel="1" x14ac:dyDescent="0.25">
      <c r="A505" s="30">
        <v>1320</v>
      </c>
      <c r="B505" s="30">
        <v>3</v>
      </c>
      <c r="C505" s="31" t="s">
        <v>24</v>
      </c>
      <c r="D505" s="35">
        <f t="shared" ref="D505:H505" si="294">SUM(D506:D508)</f>
        <v>0</v>
      </c>
      <c r="E505" s="35">
        <f t="shared" si="294"/>
        <v>0</v>
      </c>
      <c r="F505" s="35">
        <f t="shared" si="294"/>
        <v>0</v>
      </c>
      <c r="G505" s="35">
        <f t="shared" si="294"/>
        <v>0</v>
      </c>
      <c r="H505" s="35">
        <f t="shared" si="294"/>
        <v>0</v>
      </c>
      <c r="I505" s="35">
        <f t="shared" si="271"/>
        <v>0</v>
      </c>
    </row>
    <row r="506" spans="1:9" s="40" customFormat="1" outlineLevel="1" x14ac:dyDescent="0.25">
      <c r="A506" s="36">
        <v>1321</v>
      </c>
      <c r="B506" s="36">
        <v>4</v>
      </c>
      <c r="C506" s="37" t="s">
        <v>25</v>
      </c>
      <c r="D506" s="38">
        <v>0</v>
      </c>
      <c r="E506" s="39">
        <v>0</v>
      </c>
      <c r="F506" s="39">
        <f t="shared" ref="F506:F508" si="295">D506+E506</f>
        <v>0</v>
      </c>
      <c r="G506" s="39">
        <v>0</v>
      </c>
      <c r="H506" s="39">
        <v>0</v>
      </c>
      <c r="I506" s="39">
        <f t="shared" si="271"/>
        <v>0</v>
      </c>
    </row>
    <row r="507" spans="1:9" s="40" customFormat="1" outlineLevel="1" x14ac:dyDescent="0.25">
      <c r="A507" s="36">
        <v>1322</v>
      </c>
      <c r="B507" s="36">
        <v>4</v>
      </c>
      <c r="C507" s="37" t="s">
        <v>26</v>
      </c>
      <c r="D507" s="38">
        <v>0</v>
      </c>
      <c r="E507" s="39">
        <v>0</v>
      </c>
      <c r="F507" s="39">
        <f t="shared" si="295"/>
        <v>0</v>
      </c>
      <c r="G507" s="39">
        <v>0</v>
      </c>
      <c r="H507" s="39">
        <v>0</v>
      </c>
      <c r="I507" s="39">
        <f t="shared" si="271"/>
        <v>0</v>
      </c>
    </row>
    <row r="508" spans="1:9" s="40" customFormat="1" outlineLevel="1" x14ac:dyDescent="0.25">
      <c r="A508" s="36">
        <v>1323</v>
      </c>
      <c r="B508" s="36">
        <v>4</v>
      </c>
      <c r="C508" s="37" t="s">
        <v>27</v>
      </c>
      <c r="D508" s="38">
        <v>0</v>
      </c>
      <c r="E508" s="39">
        <v>0</v>
      </c>
      <c r="F508" s="39">
        <f t="shared" si="295"/>
        <v>0</v>
      </c>
      <c r="G508" s="39">
        <v>0</v>
      </c>
      <c r="H508" s="39">
        <v>0</v>
      </c>
      <c r="I508" s="39">
        <f t="shared" si="271"/>
        <v>0</v>
      </c>
    </row>
    <row r="509" spans="1:9" s="34" customFormat="1" ht="22.5" customHeight="1" outlineLevel="1" x14ac:dyDescent="0.25">
      <c r="A509" s="30">
        <v>1330</v>
      </c>
      <c r="B509" s="30">
        <v>3</v>
      </c>
      <c r="C509" s="31" t="s">
        <v>28</v>
      </c>
      <c r="D509" s="35">
        <f t="shared" ref="D509:H509" si="296">SUM(D510)</f>
        <v>0</v>
      </c>
      <c r="E509" s="35">
        <f t="shared" si="296"/>
        <v>0</v>
      </c>
      <c r="F509" s="35">
        <f t="shared" si="296"/>
        <v>0</v>
      </c>
      <c r="G509" s="35">
        <f t="shared" si="296"/>
        <v>0</v>
      </c>
      <c r="H509" s="35">
        <f t="shared" si="296"/>
        <v>0</v>
      </c>
      <c r="I509" s="35">
        <f t="shared" ref="I509" si="297">SUM(I510)</f>
        <v>0</v>
      </c>
    </row>
    <row r="510" spans="1:9" s="40" customFormat="1" outlineLevel="1" x14ac:dyDescent="0.25">
      <c r="A510" s="36">
        <v>1331</v>
      </c>
      <c r="B510" s="36">
        <v>4</v>
      </c>
      <c r="C510" s="37" t="s">
        <v>29</v>
      </c>
      <c r="D510" s="38">
        <v>0</v>
      </c>
      <c r="E510" s="39">
        <v>0</v>
      </c>
      <c r="F510" s="39">
        <f t="shared" ref="F510" si="298">D510+E510</f>
        <v>0</v>
      </c>
      <c r="G510" s="39">
        <v>0</v>
      </c>
      <c r="H510" s="39">
        <v>0</v>
      </c>
      <c r="I510" s="39">
        <f t="shared" si="271"/>
        <v>0</v>
      </c>
    </row>
    <row r="511" spans="1:9" s="34" customFormat="1" ht="22.5" customHeight="1" outlineLevel="1" x14ac:dyDescent="0.25">
      <c r="A511" s="30">
        <v>1340</v>
      </c>
      <c r="B511" s="30">
        <v>3</v>
      </c>
      <c r="C511" s="31" t="s">
        <v>30</v>
      </c>
      <c r="D511" s="35">
        <f t="shared" ref="D511:H511" si="299">SUM(D512:D513)</f>
        <v>0</v>
      </c>
      <c r="E511" s="35">
        <f t="shared" si="299"/>
        <v>0</v>
      </c>
      <c r="F511" s="35">
        <f t="shared" si="299"/>
        <v>0</v>
      </c>
      <c r="G511" s="35">
        <f t="shared" si="299"/>
        <v>0</v>
      </c>
      <c r="H511" s="35">
        <f t="shared" si="299"/>
        <v>0</v>
      </c>
      <c r="I511" s="35">
        <f t="shared" si="271"/>
        <v>0</v>
      </c>
    </row>
    <row r="512" spans="1:9" s="40" customFormat="1" outlineLevel="1" x14ac:dyDescent="0.25">
      <c r="A512" s="36">
        <v>1341</v>
      </c>
      <c r="B512" s="36">
        <v>4</v>
      </c>
      <c r="C512" s="37" t="s">
        <v>30</v>
      </c>
      <c r="D512" s="38">
        <v>0</v>
      </c>
      <c r="E512" s="39">
        <v>0</v>
      </c>
      <c r="F512" s="39">
        <f t="shared" ref="F512:F513" si="300">D512+E512</f>
        <v>0</v>
      </c>
      <c r="G512" s="39">
        <v>0</v>
      </c>
      <c r="H512" s="39">
        <v>0</v>
      </c>
      <c r="I512" s="39">
        <f t="shared" si="271"/>
        <v>0</v>
      </c>
    </row>
    <row r="513" spans="1:9" s="40" customFormat="1" outlineLevel="1" x14ac:dyDescent="0.25">
      <c r="A513" s="36">
        <v>1343</v>
      </c>
      <c r="B513" s="36">
        <v>4</v>
      </c>
      <c r="C513" s="37" t="s">
        <v>31</v>
      </c>
      <c r="D513" s="38">
        <v>0</v>
      </c>
      <c r="E513" s="39">
        <v>0</v>
      </c>
      <c r="F513" s="39">
        <f t="shared" si="300"/>
        <v>0</v>
      </c>
      <c r="G513" s="39">
        <v>0</v>
      </c>
      <c r="H513" s="39">
        <v>0</v>
      </c>
      <c r="I513" s="39">
        <f t="shared" si="271"/>
        <v>0</v>
      </c>
    </row>
    <row r="514" spans="1:9" s="28" customFormat="1" ht="30" customHeight="1" outlineLevel="1" x14ac:dyDescent="0.25">
      <c r="A514" s="30">
        <v>1400</v>
      </c>
      <c r="B514" s="30">
        <v>2</v>
      </c>
      <c r="C514" s="33" t="s">
        <v>32</v>
      </c>
      <c r="D514" s="35">
        <f t="shared" ref="D514:H514" si="301">SUM(D515,D519,D521)</f>
        <v>62241504.210000001</v>
      </c>
      <c r="E514" s="35">
        <f t="shared" si="301"/>
        <v>5559002.9199999999</v>
      </c>
      <c r="F514" s="35">
        <f t="shared" si="301"/>
        <v>67800507.129999995</v>
      </c>
      <c r="G514" s="35">
        <f t="shared" si="301"/>
        <v>28219244.98</v>
      </c>
      <c r="H514" s="35">
        <f t="shared" si="301"/>
        <v>17432117.710000001</v>
      </c>
      <c r="I514" s="35">
        <f t="shared" si="271"/>
        <v>39581262.149999991</v>
      </c>
    </row>
    <row r="515" spans="1:9" s="34" customFormat="1" ht="22.5" customHeight="1" outlineLevel="1" x14ac:dyDescent="0.25">
      <c r="A515" s="30">
        <v>1410</v>
      </c>
      <c r="B515" s="30">
        <v>3</v>
      </c>
      <c r="C515" s="31" t="s">
        <v>33</v>
      </c>
      <c r="D515" s="35">
        <f t="shared" ref="D515:H515" si="302">SUM(D516:D518)</f>
        <v>30168837.609999999</v>
      </c>
      <c r="E515" s="35">
        <f t="shared" si="302"/>
        <v>0</v>
      </c>
      <c r="F515" s="35">
        <f t="shared" si="302"/>
        <v>30168837.609999999</v>
      </c>
      <c r="G515" s="35">
        <f t="shared" si="302"/>
        <v>18721925</v>
      </c>
      <c r="H515" s="35">
        <f t="shared" si="302"/>
        <v>11648450</v>
      </c>
      <c r="I515" s="35">
        <f t="shared" si="271"/>
        <v>11446912.609999999</v>
      </c>
    </row>
    <row r="516" spans="1:9" s="40" customFormat="1" outlineLevel="1" x14ac:dyDescent="0.25">
      <c r="A516" s="36">
        <v>1411</v>
      </c>
      <c r="B516" s="36">
        <v>4</v>
      </c>
      <c r="C516" s="37" t="s">
        <v>34</v>
      </c>
      <c r="D516" s="38">
        <v>0</v>
      </c>
      <c r="E516" s="39">
        <v>0</v>
      </c>
      <c r="F516" s="39">
        <f t="shared" ref="F516:F518" si="303">D516+E516</f>
        <v>0</v>
      </c>
      <c r="G516" s="39">
        <v>0</v>
      </c>
      <c r="H516" s="39">
        <v>0</v>
      </c>
      <c r="I516" s="39">
        <f t="shared" si="271"/>
        <v>0</v>
      </c>
    </row>
    <row r="517" spans="1:9" s="40" customFormat="1" outlineLevel="1" x14ac:dyDescent="0.25">
      <c r="A517" s="36">
        <v>1412</v>
      </c>
      <c r="B517" s="36">
        <v>4</v>
      </c>
      <c r="C517" s="37" t="s">
        <v>35</v>
      </c>
      <c r="D517" s="38">
        <v>30168837.609999999</v>
      </c>
      <c r="E517" s="39">
        <v>0</v>
      </c>
      <c r="F517" s="39">
        <f t="shared" si="303"/>
        <v>30168837.609999999</v>
      </c>
      <c r="G517" s="39">
        <v>18721925</v>
      </c>
      <c r="H517" s="39">
        <v>11648450</v>
      </c>
      <c r="I517" s="39">
        <f t="shared" si="271"/>
        <v>11446912.609999999</v>
      </c>
    </row>
    <row r="518" spans="1:9" s="40" customFormat="1" outlineLevel="1" x14ac:dyDescent="0.25">
      <c r="A518" s="36">
        <v>1413</v>
      </c>
      <c r="B518" s="36">
        <v>4</v>
      </c>
      <c r="C518" s="37" t="s">
        <v>36</v>
      </c>
      <c r="D518" s="38">
        <v>0</v>
      </c>
      <c r="E518" s="39">
        <v>0</v>
      </c>
      <c r="F518" s="39">
        <f t="shared" si="303"/>
        <v>0</v>
      </c>
      <c r="G518" s="39">
        <v>0</v>
      </c>
      <c r="H518" s="39">
        <v>0</v>
      </c>
      <c r="I518" s="39">
        <f t="shared" si="271"/>
        <v>0</v>
      </c>
    </row>
    <row r="519" spans="1:9" s="34" customFormat="1" ht="22.5" customHeight="1" outlineLevel="1" x14ac:dyDescent="0.25">
      <c r="A519" s="30">
        <v>1420</v>
      </c>
      <c r="B519" s="30">
        <v>3</v>
      </c>
      <c r="C519" s="31" t="s">
        <v>37</v>
      </c>
      <c r="D519" s="35">
        <f t="shared" ref="D519:H519" si="304">+D520</f>
        <v>9975600</v>
      </c>
      <c r="E519" s="35">
        <f t="shared" si="304"/>
        <v>5559002.9199999999</v>
      </c>
      <c r="F519" s="35">
        <f t="shared" si="304"/>
        <v>15534602.92</v>
      </c>
      <c r="G519" s="35">
        <f t="shared" si="304"/>
        <v>7937319.9800000004</v>
      </c>
      <c r="H519" s="35">
        <f t="shared" si="304"/>
        <v>5783667.71</v>
      </c>
      <c r="I519" s="35">
        <f t="shared" si="271"/>
        <v>7597282.9399999995</v>
      </c>
    </row>
    <row r="520" spans="1:9" s="40" customFormat="1" outlineLevel="1" x14ac:dyDescent="0.25">
      <c r="A520" s="36">
        <v>1421</v>
      </c>
      <c r="B520" s="36">
        <v>4</v>
      </c>
      <c r="C520" s="37" t="s">
        <v>38</v>
      </c>
      <c r="D520" s="38">
        <v>9975600</v>
      </c>
      <c r="E520" s="39">
        <v>5559002.9199999999</v>
      </c>
      <c r="F520" s="39">
        <f>D520+E520</f>
        <v>15534602.92</v>
      </c>
      <c r="G520" s="39">
        <v>7937319.9800000004</v>
      </c>
      <c r="H520" s="39">
        <v>5783667.71</v>
      </c>
      <c r="I520" s="39">
        <f t="shared" si="271"/>
        <v>7597282.9399999995</v>
      </c>
    </row>
    <row r="521" spans="1:9" s="34" customFormat="1" ht="22.5" customHeight="1" outlineLevel="1" x14ac:dyDescent="0.25">
      <c r="A521" s="30">
        <v>1440</v>
      </c>
      <c r="B521" s="30">
        <v>3</v>
      </c>
      <c r="C521" s="31" t="s">
        <v>39</v>
      </c>
      <c r="D521" s="35">
        <f t="shared" ref="D521:H521" si="305">+D522</f>
        <v>22097066.600000001</v>
      </c>
      <c r="E521" s="35">
        <f t="shared" si="305"/>
        <v>0</v>
      </c>
      <c r="F521" s="35">
        <f t="shared" si="305"/>
        <v>22097066.600000001</v>
      </c>
      <c r="G521" s="35">
        <f t="shared" si="305"/>
        <v>1560000</v>
      </c>
      <c r="H521" s="35">
        <f t="shared" si="305"/>
        <v>0</v>
      </c>
      <c r="I521" s="35">
        <f t="shared" si="271"/>
        <v>20537066.600000001</v>
      </c>
    </row>
    <row r="522" spans="1:9" s="40" customFormat="1" outlineLevel="1" x14ac:dyDescent="0.25">
      <c r="A522" s="36">
        <v>1441</v>
      </c>
      <c r="B522" s="36">
        <v>4</v>
      </c>
      <c r="C522" s="37" t="s">
        <v>39</v>
      </c>
      <c r="D522" s="38">
        <v>22097066.600000001</v>
      </c>
      <c r="E522" s="39">
        <v>0</v>
      </c>
      <c r="F522" s="39">
        <f>D522+E522</f>
        <v>22097066.600000001</v>
      </c>
      <c r="G522" s="39">
        <v>1560000</v>
      </c>
      <c r="H522" s="39">
        <v>0</v>
      </c>
      <c r="I522" s="39">
        <f t="shared" si="271"/>
        <v>20537066.600000001</v>
      </c>
    </row>
    <row r="523" spans="1:9" s="28" customFormat="1" ht="30" customHeight="1" outlineLevel="1" x14ac:dyDescent="0.25">
      <c r="A523" s="30">
        <v>1500</v>
      </c>
      <c r="B523" s="30">
        <v>2</v>
      </c>
      <c r="C523" s="33" t="s">
        <v>40</v>
      </c>
      <c r="D523" s="35">
        <f t="shared" ref="D523:H523" si="306">SUM(D524,D526,D529,D531,D538)</f>
        <v>5293816.46</v>
      </c>
      <c r="E523" s="35">
        <f t="shared" si="306"/>
        <v>0</v>
      </c>
      <c r="F523" s="35">
        <f t="shared" si="306"/>
        <v>5293816.46</v>
      </c>
      <c r="G523" s="35">
        <f t="shared" si="306"/>
        <v>0</v>
      </c>
      <c r="H523" s="35">
        <f t="shared" si="306"/>
        <v>0</v>
      </c>
      <c r="I523" s="35">
        <f t="shared" si="271"/>
        <v>5293816.46</v>
      </c>
    </row>
    <row r="524" spans="1:9" s="34" customFormat="1" ht="22.5" customHeight="1" outlineLevel="1" x14ac:dyDescent="0.25">
      <c r="A524" s="30">
        <v>1510</v>
      </c>
      <c r="B524" s="30">
        <v>3</v>
      </c>
      <c r="C524" s="31" t="s">
        <v>41</v>
      </c>
      <c r="D524" s="35">
        <f t="shared" ref="D524:H524" si="307">+D525</f>
        <v>0</v>
      </c>
      <c r="E524" s="35">
        <f t="shared" si="307"/>
        <v>0</v>
      </c>
      <c r="F524" s="35">
        <f t="shared" si="307"/>
        <v>0</v>
      </c>
      <c r="G524" s="35">
        <f t="shared" si="307"/>
        <v>0</v>
      </c>
      <c r="H524" s="35">
        <f t="shared" si="307"/>
        <v>0</v>
      </c>
      <c r="I524" s="35">
        <f t="shared" si="271"/>
        <v>0</v>
      </c>
    </row>
    <row r="525" spans="1:9" s="40" customFormat="1" outlineLevel="1" x14ac:dyDescent="0.25">
      <c r="A525" s="36">
        <v>1511</v>
      </c>
      <c r="B525" s="36">
        <v>4</v>
      </c>
      <c r="C525" s="37" t="s">
        <v>41</v>
      </c>
      <c r="D525" s="38">
        <v>0</v>
      </c>
      <c r="E525" s="39">
        <v>0</v>
      </c>
      <c r="F525" s="39">
        <f>D525+E525</f>
        <v>0</v>
      </c>
      <c r="G525" s="39">
        <v>0</v>
      </c>
      <c r="H525" s="39">
        <v>0</v>
      </c>
      <c r="I525" s="39">
        <f t="shared" si="271"/>
        <v>0</v>
      </c>
    </row>
    <row r="526" spans="1:9" s="34" customFormat="1" ht="22.5" customHeight="1" outlineLevel="1" x14ac:dyDescent="0.25">
      <c r="A526" s="30">
        <v>1520</v>
      </c>
      <c r="B526" s="30">
        <v>3</v>
      </c>
      <c r="C526" s="31" t="s">
        <v>42</v>
      </c>
      <c r="D526" s="35">
        <f t="shared" ref="D526:H526" si="308">SUM(D527:D528)</f>
        <v>5293816.46</v>
      </c>
      <c r="E526" s="35">
        <f t="shared" si="308"/>
        <v>0</v>
      </c>
      <c r="F526" s="35">
        <f t="shared" si="308"/>
        <v>5293816.46</v>
      </c>
      <c r="G526" s="35">
        <f t="shared" si="308"/>
        <v>0</v>
      </c>
      <c r="H526" s="35">
        <f t="shared" si="308"/>
        <v>0</v>
      </c>
      <c r="I526" s="35">
        <f t="shared" si="271"/>
        <v>5293816.46</v>
      </c>
    </row>
    <row r="527" spans="1:9" s="40" customFormat="1" outlineLevel="1" x14ac:dyDescent="0.25">
      <c r="A527" s="36">
        <v>1521</v>
      </c>
      <c r="B527" s="36">
        <v>4</v>
      </c>
      <c r="C527" s="37" t="s">
        <v>42</v>
      </c>
      <c r="D527" s="38">
        <v>0</v>
      </c>
      <c r="E527" s="39">
        <v>0</v>
      </c>
      <c r="F527" s="39">
        <f t="shared" ref="F527:F528" si="309">D527+E527</f>
        <v>0</v>
      </c>
      <c r="G527" s="39">
        <v>0</v>
      </c>
      <c r="H527" s="39">
        <v>0</v>
      </c>
      <c r="I527" s="39">
        <f t="shared" si="271"/>
        <v>0</v>
      </c>
    </row>
    <row r="528" spans="1:9" s="40" customFormat="1" outlineLevel="1" x14ac:dyDescent="0.25">
      <c r="A528" s="36">
        <v>1522</v>
      </c>
      <c r="B528" s="36">
        <v>4</v>
      </c>
      <c r="C528" s="37" t="s">
        <v>43</v>
      </c>
      <c r="D528" s="38">
        <v>5293816.46</v>
      </c>
      <c r="E528" s="39">
        <v>0</v>
      </c>
      <c r="F528" s="39">
        <f t="shared" si="309"/>
        <v>5293816.46</v>
      </c>
      <c r="G528" s="39">
        <v>0</v>
      </c>
      <c r="H528" s="39">
        <v>0</v>
      </c>
      <c r="I528" s="39">
        <f t="shared" si="271"/>
        <v>5293816.46</v>
      </c>
    </row>
    <row r="529" spans="1:9" s="34" customFormat="1" ht="22.5" customHeight="1" outlineLevel="1" x14ac:dyDescent="0.25">
      <c r="A529" s="30">
        <v>1530</v>
      </c>
      <c r="B529" s="30">
        <v>3</v>
      </c>
      <c r="C529" s="31" t="s">
        <v>44</v>
      </c>
      <c r="D529" s="35">
        <f t="shared" ref="D529:H529" si="310">+D530</f>
        <v>0</v>
      </c>
      <c r="E529" s="35">
        <f t="shared" si="310"/>
        <v>0</v>
      </c>
      <c r="F529" s="35">
        <f t="shared" si="310"/>
        <v>0</v>
      </c>
      <c r="G529" s="35">
        <f t="shared" si="310"/>
        <v>0</v>
      </c>
      <c r="H529" s="35">
        <f t="shared" si="310"/>
        <v>0</v>
      </c>
      <c r="I529" s="35">
        <f t="shared" si="271"/>
        <v>0</v>
      </c>
    </row>
    <row r="530" spans="1:9" s="40" customFormat="1" outlineLevel="1" x14ac:dyDescent="0.25">
      <c r="A530" s="36">
        <v>1531</v>
      </c>
      <c r="B530" s="36">
        <v>4</v>
      </c>
      <c r="C530" s="37" t="s">
        <v>44</v>
      </c>
      <c r="D530" s="38">
        <v>0</v>
      </c>
      <c r="E530" s="39">
        <v>0</v>
      </c>
      <c r="F530" s="39">
        <f>D530+E530</f>
        <v>0</v>
      </c>
      <c r="G530" s="39">
        <v>0</v>
      </c>
      <c r="H530" s="39">
        <v>0</v>
      </c>
      <c r="I530" s="39">
        <f t="shared" si="271"/>
        <v>0</v>
      </c>
    </row>
    <row r="531" spans="1:9" s="34" customFormat="1" ht="22.5" customHeight="1" outlineLevel="1" x14ac:dyDescent="0.25">
      <c r="A531" s="30">
        <v>1540</v>
      </c>
      <c r="B531" s="30">
        <v>3</v>
      </c>
      <c r="C531" s="31" t="s">
        <v>45</v>
      </c>
      <c r="D531" s="35">
        <f t="shared" ref="D531:H531" si="311">SUM(D532:D537)</f>
        <v>0</v>
      </c>
      <c r="E531" s="35">
        <f t="shared" si="311"/>
        <v>0</v>
      </c>
      <c r="F531" s="35">
        <f t="shared" si="311"/>
        <v>0</v>
      </c>
      <c r="G531" s="35">
        <f t="shared" si="311"/>
        <v>0</v>
      </c>
      <c r="H531" s="35">
        <f t="shared" si="311"/>
        <v>0</v>
      </c>
      <c r="I531" s="35">
        <f t="shared" si="271"/>
        <v>0</v>
      </c>
    </row>
    <row r="532" spans="1:9" s="40" customFormat="1" ht="15" customHeight="1" outlineLevel="1" x14ac:dyDescent="0.25">
      <c r="A532" s="36">
        <v>1541</v>
      </c>
      <c r="B532" s="36">
        <v>4</v>
      </c>
      <c r="C532" s="37" t="s">
        <v>45</v>
      </c>
      <c r="D532" s="38">
        <v>0</v>
      </c>
      <c r="E532" s="39">
        <v>0</v>
      </c>
      <c r="F532" s="39">
        <f t="shared" ref="F532:F537" si="312">D532+E532</f>
        <v>0</v>
      </c>
      <c r="G532" s="39">
        <v>0</v>
      </c>
      <c r="H532" s="39">
        <v>0</v>
      </c>
      <c r="I532" s="39">
        <f t="shared" ref="I532:I542" si="313">+F532-G532</f>
        <v>0</v>
      </c>
    </row>
    <row r="533" spans="1:9" s="40" customFormat="1" outlineLevel="1" x14ac:dyDescent="0.25">
      <c r="A533" s="36">
        <v>1542</v>
      </c>
      <c r="B533" s="36">
        <v>4</v>
      </c>
      <c r="C533" s="37" t="s">
        <v>46</v>
      </c>
      <c r="D533" s="38">
        <v>0</v>
      </c>
      <c r="E533" s="39">
        <v>0</v>
      </c>
      <c r="F533" s="39">
        <f t="shared" si="312"/>
        <v>0</v>
      </c>
      <c r="G533" s="39">
        <v>0</v>
      </c>
      <c r="H533" s="39">
        <v>0</v>
      </c>
      <c r="I533" s="39">
        <f t="shared" si="313"/>
        <v>0</v>
      </c>
    </row>
    <row r="534" spans="1:9" s="40" customFormat="1" outlineLevel="1" x14ac:dyDescent="0.25">
      <c r="A534" s="36">
        <v>1543</v>
      </c>
      <c r="B534" s="36">
        <v>4</v>
      </c>
      <c r="C534" s="37" t="s">
        <v>47</v>
      </c>
      <c r="D534" s="38">
        <v>0</v>
      </c>
      <c r="E534" s="39">
        <v>0</v>
      </c>
      <c r="F534" s="39">
        <f t="shared" si="312"/>
        <v>0</v>
      </c>
      <c r="G534" s="39">
        <v>0</v>
      </c>
      <c r="H534" s="39">
        <v>0</v>
      </c>
      <c r="I534" s="39">
        <f t="shared" si="313"/>
        <v>0</v>
      </c>
    </row>
    <row r="535" spans="1:9" s="40" customFormat="1" outlineLevel="1" x14ac:dyDescent="0.25">
      <c r="A535" s="36">
        <v>1544</v>
      </c>
      <c r="B535" s="36">
        <v>4</v>
      </c>
      <c r="C535" s="37" t="s">
        <v>48</v>
      </c>
      <c r="D535" s="38">
        <v>0</v>
      </c>
      <c r="E535" s="39">
        <v>0</v>
      </c>
      <c r="F535" s="39">
        <f t="shared" si="312"/>
        <v>0</v>
      </c>
      <c r="G535" s="39">
        <v>0</v>
      </c>
      <c r="H535" s="39">
        <v>0</v>
      </c>
      <c r="I535" s="39">
        <f t="shared" si="313"/>
        <v>0</v>
      </c>
    </row>
    <row r="536" spans="1:9" s="40" customFormat="1" outlineLevel="1" x14ac:dyDescent="0.25">
      <c r="A536" s="36">
        <v>1545</v>
      </c>
      <c r="B536" s="36">
        <v>4</v>
      </c>
      <c r="C536" s="37" t="s">
        <v>49</v>
      </c>
      <c r="D536" s="38">
        <v>0</v>
      </c>
      <c r="E536" s="39">
        <v>0</v>
      </c>
      <c r="F536" s="39">
        <f t="shared" si="312"/>
        <v>0</v>
      </c>
      <c r="G536" s="39">
        <v>0</v>
      </c>
      <c r="H536" s="39">
        <v>0</v>
      </c>
      <c r="I536" s="39">
        <f t="shared" si="313"/>
        <v>0</v>
      </c>
    </row>
    <row r="537" spans="1:9" s="40" customFormat="1" outlineLevel="1" x14ac:dyDescent="0.25">
      <c r="A537" s="36">
        <v>1546</v>
      </c>
      <c r="B537" s="36">
        <v>4</v>
      </c>
      <c r="C537" s="37" t="s">
        <v>50</v>
      </c>
      <c r="D537" s="38">
        <v>0</v>
      </c>
      <c r="E537" s="39">
        <v>0</v>
      </c>
      <c r="F537" s="39">
        <f t="shared" si="312"/>
        <v>0</v>
      </c>
      <c r="G537" s="39">
        <v>0</v>
      </c>
      <c r="H537" s="39">
        <v>0</v>
      </c>
      <c r="I537" s="39">
        <f t="shared" si="313"/>
        <v>0</v>
      </c>
    </row>
    <row r="538" spans="1:9" s="34" customFormat="1" ht="22.5" customHeight="1" outlineLevel="1" x14ac:dyDescent="0.25">
      <c r="A538" s="30">
        <v>1590</v>
      </c>
      <c r="B538" s="30">
        <v>3</v>
      </c>
      <c r="C538" s="31" t="s">
        <v>51</v>
      </c>
      <c r="D538" s="35">
        <f t="shared" ref="D538:H538" si="314">SUM(D539:D541)</f>
        <v>0</v>
      </c>
      <c r="E538" s="35">
        <f t="shared" si="314"/>
        <v>0</v>
      </c>
      <c r="F538" s="35">
        <f t="shared" si="314"/>
        <v>0</v>
      </c>
      <c r="G538" s="35">
        <f t="shared" si="314"/>
        <v>0</v>
      </c>
      <c r="H538" s="35">
        <f t="shared" si="314"/>
        <v>0</v>
      </c>
      <c r="I538" s="35">
        <f t="shared" si="313"/>
        <v>0</v>
      </c>
    </row>
    <row r="539" spans="1:9" s="41" customFormat="1" outlineLevel="1" x14ac:dyDescent="0.25">
      <c r="A539" s="36">
        <v>1591</v>
      </c>
      <c r="B539" s="36">
        <v>4</v>
      </c>
      <c r="C539" s="37" t="s">
        <v>51</v>
      </c>
      <c r="D539" s="38">
        <v>0</v>
      </c>
      <c r="E539" s="39">
        <v>0</v>
      </c>
      <c r="F539" s="39">
        <f t="shared" ref="F539:F541" si="315">D539+E539</f>
        <v>0</v>
      </c>
      <c r="G539" s="39">
        <v>0</v>
      </c>
      <c r="H539" s="39">
        <v>0</v>
      </c>
      <c r="I539" s="39">
        <f t="shared" si="313"/>
        <v>0</v>
      </c>
    </row>
    <row r="540" spans="1:9" s="40" customFormat="1" outlineLevel="1" x14ac:dyDescent="0.25">
      <c r="A540" s="36">
        <v>1592</v>
      </c>
      <c r="B540" s="36">
        <v>4</v>
      </c>
      <c r="C540" s="37" t="s">
        <v>52</v>
      </c>
      <c r="D540" s="38">
        <v>0</v>
      </c>
      <c r="E540" s="39">
        <v>0</v>
      </c>
      <c r="F540" s="39">
        <f t="shared" si="315"/>
        <v>0</v>
      </c>
      <c r="G540" s="39">
        <v>0</v>
      </c>
      <c r="H540" s="39">
        <v>0</v>
      </c>
      <c r="I540" s="39">
        <f t="shared" si="313"/>
        <v>0</v>
      </c>
    </row>
    <row r="541" spans="1:9" s="40" customFormat="1" outlineLevel="1" x14ac:dyDescent="0.25">
      <c r="A541" s="36">
        <v>1593</v>
      </c>
      <c r="B541" s="36">
        <v>4</v>
      </c>
      <c r="C541" s="37" t="s">
        <v>53</v>
      </c>
      <c r="D541" s="38">
        <v>0</v>
      </c>
      <c r="E541" s="39">
        <v>0</v>
      </c>
      <c r="F541" s="39">
        <f t="shared" si="315"/>
        <v>0</v>
      </c>
      <c r="G541" s="39">
        <v>0</v>
      </c>
      <c r="H541" s="39">
        <v>0</v>
      </c>
      <c r="I541" s="39">
        <f t="shared" si="313"/>
        <v>0</v>
      </c>
    </row>
    <row r="542" spans="1:9" s="28" customFormat="1" ht="30" customHeight="1" outlineLevel="1" x14ac:dyDescent="0.25">
      <c r="A542" s="30">
        <v>1600</v>
      </c>
      <c r="B542" s="30">
        <v>2</v>
      </c>
      <c r="C542" s="33" t="s">
        <v>54</v>
      </c>
      <c r="D542" s="35">
        <f t="shared" ref="D542:H542" si="316">SUM(D543)</f>
        <v>0</v>
      </c>
      <c r="E542" s="35">
        <f t="shared" si="316"/>
        <v>0</v>
      </c>
      <c r="F542" s="35">
        <f t="shared" si="316"/>
        <v>0</v>
      </c>
      <c r="G542" s="35">
        <f t="shared" si="316"/>
        <v>0</v>
      </c>
      <c r="H542" s="35">
        <f t="shared" si="316"/>
        <v>0</v>
      </c>
      <c r="I542" s="35">
        <f t="shared" si="313"/>
        <v>0</v>
      </c>
    </row>
    <row r="543" spans="1:9" s="34" customFormat="1" ht="33" customHeight="1" outlineLevel="1" x14ac:dyDescent="0.25">
      <c r="A543" s="30">
        <v>1610</v>
      </c>
      <c r="B543" s="30">
        <v>3</v>
      </c>
      <c r="C543" s="31" t="s">
        <v>55</v>
      </c>
      <c r="D543" s="35">
        <f t="shared" ref="D543:H543" si="317">SUM(D544:D546)</f>
        <v>0</v>
      </c>
      <c r="E543" s="35">
        <f t="shared" si="317"/>
        <v>0</v>
      </c>
      <c r="F543" s="35">
        <f t="shared" si="317"/>
        <v>0</v>
      </c>
      <c r="G543" s="35">
        <f t="shared" si="317"/>
        <v>0</v>
      </c>
      <c r="H543" s="35">
        <f t="shared" si="317"/>
        <v>0</v>
      </c>
      <c r="I543" s="35">
        <f t="shared" ref="I543" si="318">SUM(I544:I546)</f>
        <v>0</v>
      </c>
    </row>
    <row r="544" spans="1:9" s="40" customFormat="1" outlineLevel="1" x14ac:dyDescent="0.25">
      <c r="A544" s="36">
        <v>1611</v>
      </c>
      <c r="B544" s="36">
        <v>4</v>
      </c>
      <c r="C544" s="37" t="s">
        <v>56</v>
      </c>
      <c r="D544" s="38">
        <v>0</v>
      </c>
      <c r="E544" s="39">
        <v>0</v>
      </c>
      <c r="F544" s="39">
        <f t="shared" ref="F544:F546" si="319">D544+E544</f>
        <v>0</v>
      </c>
      <c r="G544" s="39">
        <v>0</v>
      </c>
      <c r="H544" s="39">
        <v>0</v>
      </c>
      <c r="I544" s="39">
        <f t="shared" ref="I544:I567" si="320">+F544-G544</f>
        <v>0</v>
      </c>
    </row>
    <row r="545" spans="1:9" s="40" customFormat="1" ht="15" customHeight="1" outlineLevel="1" x14ac:dyDescent="0.25">
      <c r="A545" s="36">
        <v>1612</v>
      </c>
      <c r="B545" s="36">
        <v>4</v>
      </c>
      <c r="C545" s="37" t="s">
        <v>57</v>
      </c>
      <c r="D545" s="38">
        <v>0</v>
      </c>
      <c r="E545" s="39">
        <v>0</v>
      </c>
      <c r="F545" s="39">
        <f t="shared" si="319"/>
        <v>0</v>
      </c>
      <c r="G545" s="39">
        <v>0</v>
      </c>
      <c r="H545" s="39">
        <v>0</v>
      </c>
      <c r="I545" s="39">
        <f t="shared" si="320"/>
        <v>0</v>
      </c>
    </row>
    <row r="546" spans="1:9" s="40" customFormat="1" ht="15" customHeight="1" outlineLevel="1" x14ac:dyDescent="0.25">
      <c r="A546" s="36">
        <v>1613</v>
      </c>
      <c r="B546" s="36">
        <v>4</v>
      </c>
      <c r="C546" s="37" t="s">
        <v>58</v>
      </c>
      <c r="D546" s="38">
        <v>0</v>
      </c>
      <c r="E546" s="39">
        <v>0</v>
      </c>
      <c r="F546" s="39">
        <f t="shared" si="319"/>
        <v>0</v>
      </c>
      <c r="G546" s="39">
        <v>0</v>
      </c>
      <c r="H546" s="39">
        <v>0</v>
      </c>
      <c r="I546" s="39">
        <f t="shared" si="320"/>
        <v>0</v>
      </c>
    </row>
    <row r="547" spans="1:9" s="28" customFormat="1" ht="30" customHeight="1" outlineLevel="1" x14ac:dyDescent="0.25">
      <c r="A547" s="30">
        <v>1700</v>
      </c>
      <c r="B547" s="30">
        <v>2</v>
      </c>
      <c r="C547" s="33" t="s">
        <v>59</v>
      </c>
      <c r="D547" s="35">
        <f t="shared" ref="D547:H548" si="321">+D548</f>
        <v>0</v>
      </c>
      <c r="E547" s="35">
        <f t="shared" si="321"/>
        <v>0</v>
      </c>
      <c r="F547" s="35">
        <f t="shared" si="321"/>
        <v>0</v>
      </c>
      <c r="G547" s="35">
        <f t="shared" si="321"/>
        <v>0</v>
      </c>
      <c r="H547" s="35">
        <f t="shared" si="321"/>
        <v>0</v>
      </c>
      <c r="I547" s="35">
        <f t="shared" si="320"/>
        <v>0</v>
      </c>
    </row>
    <row r="548" spans="1:9" s="34" customFormat="1" ht="22.5" customHeight="1" outlineLevel="1" x14ac:dyDescent="0.25">
      <c r="A548" s="30">
        <v>1710</v>
      </c>
      <c r="B548" s="30">
        <v>3</v>
      </c>
      <c r="C548" s="31" t="s">
        <v>60</v>
      </c>
      <c r="D548" s="35">
        <f t="shared" si="321"/>
        <v>0</v>
      </c>
      <c r="E548" s="35">
        <f t="shared" si="321"/>
        <v>0</v>
      </c>
      <c r="F548" s="35">
        <f t="shared" si="321"/>
        <v>0</v>
      </c>
      <c r="G548" s="35">
        <f t="shared" si="321"/>
        <v>0</v>
      </c>
      <c r="H548" s="35">
        <f t="shared" si="321"/>
        <v>0</v>
      </c>
      <c r="I548" s="35">
        <f t="shared" si="320"/>
        <v>0</v>
      </c>
    </row>
    <row r="549" spans="1:9" s="40" customFormat="1" ht="15" customHeight="1" outlineLevel="1" x14ac:dyDescent="0.25">
      <c r="A549" s="36">
        <v>1711</v>
      </c>
      <c r="B549" s="36">
        <v>4</v>
      </c>
      <c r="C549" s="37" t="s">
        <v>61</v>
      </c>
      <c r="D549" s="38">
        <v>0</v>
      </c>
      <c r="E549" s="39">
        <v>0</v>
      </c>
      <c r="F549" s="39">
        <f>D549+E549</f>
        <v>0</v>
      </c>
      <c r="G549" s="39">
        <v>0</v>
      </c>
      <c r="H549" s="39">
        <v>0</v>
      </c>
      <c r="I549" s="39">
        <f t="shared" si="320"/>
        <v>0</v>
      </c>
    </row>
    <row r="550" spans="1:9" s="28" customFormat="1" ht="27.95" customHeight="1" x14ac:dyDescent="0.25">
      <c r="A550" s="30">
        <v>2000</v>
      </c>
      <c r="B550" s="30">
        <v>1</v>
      </c>
      <c r="C550" s="31" t="s">
        <v>62</v>
      </c>
      <c r="D550" s="32">
        <f t="shared" ref="D550:H550" si="322">SUM(D551,D568,D575,D582,D604,D619,D622,D633,D640)</f>
        <v>107739779.23999999</v>
      </c>
      <c r="E550" s="32">
        <f t="shared" si="322"/>
        <v>0</v>
      </c>
      <c r="F550" s="32">
        <f t="shared" si="322"/>
        <v>107739779.23999999</v>
      </c>
      <c r="G550" s="32">
        <f t="shared" si="322"/>
        <v>24193810.469999999</v>
      </c>
      <c r="H550" s="32">
        <f t="shared" si="322"/>
        <v>19499211.479999997</v>
      </c>
      <c r="I550" s="32">
        <f t="shared" si="320"/>
        <v>83545968.769999996</v>
      </c>
    </row>
    <row r="551" spans="1:9" s="28" customFormat="1" ht="30" customHeight="1" x14ac:dyDescent="0.25">
      <c r="A551" s="30">
        <v>2100</v>
      </c>
      <c r="B551" s="30">
        <v>2</v>
      </c>
      <c r="C551" s="33" t="s">
        <v>63</v>
      </c>
      <c r="D551" s="32">
        <f t="shared" ref="D551:H551" si="323">SUM(D552,D554,D556,D558,D560,D562,D564,D566)</f>
        <v>2414000</v>
      </c>
      <c r="E551" s="32">
        <f t="shared" si="323"/>
        <v>0</v>
      </c>
      <c r="F551" s="32">
        <f t="shared" si="323"/>
        <v>2414000</v>
      </c>
      <c r="G551" s="32">
        <f t="shared" si="323"/>
        <v>648543.18999999994</v>
      </c>
      <c r="H551" s="32">
        <f t="shared" si="323"/>
        <v>132979.9</v>
      </c>
      <c r="I551" s="32">
        <f t="shared" si="320"/>
        <v>1765456.81</v>
      </c>
    </row>
    <row r="552" spans="1:9" s="34" customFormat="1" ht="22.5" customHeight="1" outlineLevel="1" x14ac:dyDescent="0.25">
      <c r="A552" s="30">
        <v>2110</v>
      </c>
      <c r="B552" s="30">
        <v>3</v>
      </c>
      <c r="C552" s="31" t="s">
        <v>64</v>
      </c>
      <c r="D552" s="35">
        <f t="shared" ref="D552:H552" si="324">+D553</f>
        <v>376000</v>
      </c>
      <c r="E552" s="35">
        <f t="shared" si="324"/>
        <v>0</v>
      </c>
      <c r="F552" s="35">
        <f t="shared" si="324"/>
        <v>376000</v>
      </c>
      <c r="G552" s="35">
        <f t="shared" si="324"/>
        <v>75087.26999999999</v>
      </c>
      <c r="H552" s="35">
        <f t="shared" si="324"/>
        <v>139.9</v>
      </c>
      <c r="I552" s="35">
        <f t="shared" si="320"/>
        <v>300912.73</v>
      </c>
    </row>
    <row r="553" spans="1:9" s="40" customFormat="1" outlineLevel="1" x14ac:dyDescent="0.25">
      <c r="A553" s="36">
        <v>2111</v>
      </c>
      <c r="B553" s="36">
        <v>4</v>
      </c>
      <c r="C553" s="37" t="s">
        <v>64</v>
      </c>
      <c r="D553" s="38">
        <v>376000</v>
      </c>
      <c r="E553" s="39">
        <v>0</v>
      </c>
      <c r="F553" s="39">
        <f>D553+E553</f>
        <v>376000</v>
      </c>
      <c r="G553" s="39">
        <v>75087.26999999999</v>
      </c>
      <c r="H553" s="39">
        <v>139.9</v>
      </c>
      <c r="I553" s="39">
        <f t="shared" si="320"/>
        <v>300912.73</v>
      </c>
    </row>
    <row r="554" spans="1:9" s="34" customFormat="1" ht="22.5" customHeight="1" outlineLevel="1" x14ac:dyDescent="0.25">
      <c r="A554" s="30">
        <v>2120</v>
      </c>
      <c r="B554" s="30">
        <v>3</v>
      </c>
      <c r="C554" s="31" t="s">
        <v>65</v>
      </c>
      <c r="D554" s="35">
        <f t="shared" ref="D554:H554" si="325">+D555</f>
        <v>20000</v>
      </c>
      <c r="E554" s="35">
        <f t="shared" si="325"/>
        <v>0</v>
      </c>
      <c r="F554" s="35">
        <f t="shared" si="325"/>
        <v>20000</v>
      </c>
      <c r="G554" s="35">
        <f t="shared" si="325"/>
        <v>0</v>
      </c>
      <c r="H554" s="35">
        <f t="shared" si="325"/>
        <v>0</v>
      </c>
      <c r="I554" s="35">
        <f t="shared" si="320"/>
        <v>20000</v>
      </c>
    </row>
    <row r="555" spans="1:9" s="40" customFormat="1" outlineLevel="1" x14ac:dyDescent="0.25">
      <c r="A555" s="36">
        <v>2121</v>
      </c>
      <c r="B555" s="36">
        <v>4</v>
      </c>
      <c r="C555" s="37" t="s">
        <v>65</v>
      </c>
      <c r="D555" s="38">
        <v>20000</v>
      </c>
      <c r="E555" s="39">
        <v>0</v>
      </c>
      <c r="F555" s="39">
        <f>D555+E555</f>
        <v>20000</v>
      </c>
      <c r="G555" s="39">
        <v>0</v>
      </c>
      <c r="H555" s="39">
        <v>0</v>
      </c>
      <c r="I555" s="39">
        <f t="shared" si="320"/>
        <v>20000</v>
      </c>
    </row>
    <row r="556" spans="1:9" s="34" customFormat="1" ht="22.5" customHeight="1" outlineLevel="1" x14ac:dyDescent="0.25">
      <c r="A556" s="30">
        <v>2130</v>
      </c>
      <c r="B556" s="30">
        <v>3</v>
      </c>
      <c r="C556" s="31" t="s">
        <v>66</v>
      </c>
      <c r="D556" s="35">
        <f t="shared" ref="D556:H556" si="326">+D557</f>
        <v>0</v>
      </c>
      <c r="E556" s="35">
        <f t="shared" si="326"/>
        <v>0</v>
      </c>
      <c r="F556" s="35">
        <f t="shared" si="326"/>
        <v>0</v>
      </c>
      <c r="G556" s="35">
        <f t="shared" si="326"/>
        <v>0</v>
      </c>
      <c r="H556" s="35">
        <f t="shared" si="326"/>
        <v>0</v>
      </c>
      <c r="I556" s="35">
        <f t="shared" si="320"/>
        <v>0</v>
      </c>
    </row>
    <row r="557" spans="1:9" s="40" customFormat="1" outlineLevel="1" x14ac:dyDescent="0.25">
      <c r="A557" s="36">
        <v>2131</v>
      </c>
      <c r="B557" s="36">
        <v>4</v>
      </c>
      <c r="C557" s="37" t="s">
        <v>66</v>
      </c>
      <c r="D557" s="38">
        <v>0</v>
      </c>
      <c r="E557" s="39">
        <v>0</v>
      </c>
      <c r="F557" s="39">
        <f>D557+E557</f>
        <v>0</v>
      </c>
      <c r="G557" s="39">
        <v>0</v>
      </c>
      <c r="H557" s="39">
        <v>0</v>
      </c>
      <c r="I557" s="39">
        <f t="shared" si="320"/>
        <v>0</v>
      </c>
    </row>
    <row r="558" spans="1:9" s="34" customFormat="1" ht="30" outlineLevel="1" x14ac:dyDescent="0.25">
      <c r="A558" s="30">
        <v>2140</v>
      </c>
      <c r="B558" s="30">
        <v>3</v>
      </c>
      <c r="C558" s="31" t="s">
        <v>67</v>
      </c>
      <c r="D558" s="35">
        <f t="shared" ref="D558:H558" si="327">+D559</f>
        <v>360000</v>
      </c>
      <c r="E558" s="35">
        <f t="shared" si="327"/>
        <v>0</v>
      </c>
      <c r="F558" s="35">
        <f t="shared" si="327"/>
        <v>360000</v>
      </c>
      <c r="G558" s="35">
        <f t="shared" si="327"/>
        <v>206359.07</v>
      </c>
      <c r="H558" s="35">
        <f t="shared" si="327"/>
        <v>132840</v>
      </c>
      <c r="I558" s="35">
        <f t="shared" si="320"/>
        <v>153640.93</v>
      </c>
    </row>
    <row r="559" spans="1:9" s="40" customFormat="1" ht="30" outlineLevel="1" x14ac:dyDescent="0.25">
      <c r="A559" s="36">
        <v>2141</v>
      </c>
      <c r="B559" s="36">
        <v>4</v>
      </c>
      <c r="C559" s="37" t="s">
        <v>67</v>
      </c>
      <c r="D559" s="38">
        <v>360000</v>
      </c>
      <c r="E559" s="39">
        <v>0</v>
      </c>
      <c r="F559" s="39">
        <f>D559+E559</f>
        <v>360000</v>
      </c>
      <c r="G559" s="39">
        <v>206359.07</v>
      </c>
      <c r="H559" s="39">
        <v>132840</v>
      </c>
      <c r="I559" s="39">
        <f t="shared" si="320"/>
        <v>153640.93</v>
      </c>
    </row>
    <row r="560" spans="1:9" s="34" customFormat="1" outlineLevel="1" x14ac:dyDescent="0.25">
      <c r="A560" s="30">
        <v>2150</v>
      </c>
      <c r="B560" s="30">
        <v>3</v>
      </c>
      <c r="C560" s="31" t="s">
        <v>68</v>
      </c>
      <c r="D560" s="35">
        <f t="shared" ref="D560:H560" si="328">+D561</f>
        <v>453000</v>
      </c>
      <c r="E560" s="35">
        <f t="shared" si="328"/>
        <v>0</v>
      </c>
      <c r="F560" s="35">
        <f t="shared" si="328"/>
        <v>453000</v>
      </c>
      <c r="G560" s="35">
        <f t="shared" si="328"/>
        <v>0</v>
      </c>
      <c r="H560" s="35">
        <f t="shared" si="328"/>
        <v>0</v>
      </c>
      <c r="I560" s="35">
        <f t="shared" si="320"/>
        <v>453000</v>
      </c>
    </row>
    <row r="561" spans="1:9" s="40" customFormat="1" outlineLevel="1" x14ac:dyDescent="0.25">
      <c r="A561" s="36">
        <v>2151</v>
      </c>
      <c r="B561" s="36">
        <v>4</v>
      </c>
      <c r="C561" s="37" t="s">
        <v>68</v>
      </c>
      <c r="D561" s="38">
        <v>453000</v>
      </c>
      <c r="E561" s="39">
        <v>0</v>
      </c>
      <c r="F561" s="39">
        <f>D561+E561</f>
        <v>453000</v>
      </c>
      <c r="G561" s="39">
        <v>0</v>
      </c>
      <c r="H561" s="39">
        <v>0</v>
      </c>
      <c r="I561" s="39">
        <f t="shared" si="320"/>
        <v>453000</v>
      </c>
    </row>
    <row r="562" spans="1:9" s="34" customFormat="1" outlineLevel="1" x14ac:dyDescent="0.25">
      <c r="A562" s="30">
        <v>2160</v>
      </c>
      <c r="B562" s="30">
        <v>3</v>
      </c>
      <c r="C562" s="31" t="s">
        <v>69</v>
      </c>
      <c r="D562" s="35">
        <f t="shared" ref="D562:H562" si="329">+D563</f>
        <v>1205000</v>
      </c>
      <c r="E562" s="35">
        <f t="shared" si="329"/>
        <v>0</v>
      </c>
      <c r="F562" s="35">
        <f t="shared" si="329"/>
        <v>1205000</v>
      </c>
      <c r="G562" s="35">
        <f t="shared" si="329"/>
        <v>167098</v>
      </c>
      <c r="H562" s="35">
        <f t="shared" si="329"/>
        <v>0</v>
      </c>
      <c r="I562" s="35">
        <f t="shared" si="320"/>
        <v>1037902</v>
      </c>
    </row>
    <row r="563" spans="1:9" s="40" customFormat="1" outlineLevel="1" x14ac:dyDescent="0.25">
      <c r="A563" s="36">
        <v>2161</v>
      </c>
      <c r="B563" s="36">
        <v>4</v>
      </c>
      <c r="C563" s="37" t="s">
        <v>69</v>
      </c>
      <c r="D563" s="38">
        <v>1205000</v>
      </c>
      <c r="E563" s="39">
        <v>0</v>
      </c>
      <c r="F563" s="39">
        <f>D563+E563</f>
        <v>1205000</v>
      </c>
      <c r="G563" s="39">
        <v>167098</v>
      </c>
      <c r="H563" s="39">
        <v>0</v>
      </c>
      <c r="I563" s="39">
        <f t="shared" si="320"/>
        <v>1037902</v>
      </c>
    </row>
    <row r="564" spans="1:9" s="34" customFormat="1" outlineLevel="1" x14ac:dyDescent="0.25">
      <c r="A564" s="30">
        <v>2170</v>
      </c>
      <c r="B564" s="30">
        <v>3</v>
      </c>
      <c r="C564" s="31" t="s">
        <v>70</v>
      </c>
      <c r="D564" s="35">
        <f t="shared" ref="D564:H564" si="330">+D565</f>
        <v>0</v>
      </c>
      <c r="E564" s="35">
        <f t="shared" si="330"/>
        <v>0</v>
      </c>
      <c r="F564" s="35">
        <f t="shared" si="330"/>
        <v>0</v>
      </c>
      <c r="G564" s="35">
        <f t="shared" si="330"/>
        <v>0</v>
      </c>
      <c r="H564" s="35">
        <f t="shared" si="330"/>
        <v>0</v>
      </c>
      <c r="I564" s="35">
        <f t="shared" si="320"/>
        <v>0</v>
      </c>
    </row>
    <row r="565" spans="1:9" s="40" customFormat="1" outlineLevel="1" x14ac:dyDescent="0.25">
      <c r="A565" s="36">
        <v>2171</v>
      </c>
      <c r="B565" s="36">
        <v>4</v>
      </c>
      <c r="C565" s="37" t="s">
        <v>70</v>
      </c>
      <c r="D565" s="38">
        <v>0</v>
      </c>
      <c r="E565" s="39">
        <v>0</v>
      </c>
      <c r="F565" s="39">
        <f>D565+E565</f>
        <v>0</v>
      </c>
      <c r="G565" s="39">
        <v>0</v>
      </c>
      <c r="H565" s="39">
        <v>0</v>
      </c>
      <c r="I565" s="39">
        <f t="shared" si="320"/>
        <v>0</v>
      </c>
    </row>
    <row r="566" spans="1:9" s="34" customFormat="1" outlineLevel="1" x14ac:dyDescent="0.25">
      <c r="A566" s="30">
        <v>2180</v>
      </c>
      <c r="B566" s="30">
        <v>3</v>
      </c>
      <c r="C566" s="31" t="s">
        <v>71</v>
      </c>
      <c r="D566" s="35">
        <f t="shared" ref="D566:H566" si="331">+D567</f>
        <v>0</v>
      </c>
      <c r="E566" s="35">
        <f t="shared" si="331"/>
        <v>0</v>
      </c>
      <c r="F566" s="35">
        <f t="shared" si="331"/>
        <v>0</v>
      </c>
      <c r="G566" s="35">
        <f t="shared" si="331"/>
        <v>199998.85</v>
      </c>
      <c r="H566" s="35">
        <f t="shared" si="331"/>
        <v>0</v>
      </c>
      <c r="I566" s="35">
        <f t="shared" si="320"/>
        <v>-199998.85</v>
      </c>
    </row>
    <row r="567" spans="1:9" s="40" customFormat="1" outlineLevel="1" x14ac:dyDescent="0.25">
      <c r="A567" s="36">
        <v>2181</v>
      </c>
      <c r="B567" s="36">
        <v>4</v>
      </c>
      <c r="C567" s="37" t="s">
        <v>71</v>
      </c>
      <c r="D567" s="38">
        <v>0</v>
      </c>
      <c r="E567" s="39">
        <v>0</v>
      </c>
      <c r="F567" s="39">
        <f>D567+E567</f>
        <v>0</v>
      </c>
      <c r="G567" s="39">
        <v>199998.85</v>
      </c>
      <c r="H567" s="39">
        <v>0</v>
      </c>
      <c r="I567" s="39">
        <f t="shared" si="320"/>
        <v>-199998.85</v>
      </c>
    </row>
    <row r="568" spans="1:9" s="28" customFormat="1" ht="43.5" customHeight="1" outlineLevel="1" x14ac:dyDescent="0.25">
      <c r="A568" s="30">
        <v>2200</v>
      </c>
      <c r="B568" s="30">
        <v>2</v>
      </c>
      <c r="C568" s="33" t="s">
        <v>72</v>
      </c>
      <c r="D568" s="35">
        <f t="shared" ref="D568:H568" si="332">SUM(D569,D571,D573)</f>
        <v>7432000</v>
      </c>
      <c r="E568" s="35">
        <f t="shared" si="332"/>
        <v>0</v>
      </c>
      <c r="F568" s="35">
        <f t="shared" si="332"/>
        <v>7432000</v>
      </c>
      <c r="G568" s="35">
        <f t="shared" si="332"/>
        <v>0</v>
      </c>
      <c r="H568" s="35">
        <f t="shared" si="332"/>
        <v>0</v>
      </c>
      <c r="I568" s="35">
        <f t="shared" ref="I568" si="333">SUM(I569,I571,I573)</f>
        <v>7432000</v>
      </c>
    </row>
    <row r="569" spans="1:9" s="34" customFormat="1" outlineLevel="1" x14ac:dyDescent="0.25">
      <c r="A569" s="30">
        <v>2210</v>
      </c>
      <c r="B569" s="30">
        <v>3</v>
      </c>
      <c r="C569" s="31" t="s">
        <v>73</v>
      </c>
      <c r="D569" s="35">
        <f t="shared" ref="D569:H569" si="334">+D570</f>
        <v>7432000</v>
      </c>
      <c r="E569" s="35">
        <f t="shared" si="334"/>
        <v>0</v>
      </c>
      <c r="F569" s="35">
        <f t="shared" si="334"/>
        <v>7432000</v>
      </c>
      <c r="G569" s="35">
        <f t="shared" si="334"/>
        <v>0</v>
      </c>
      <c r="H569" s="35">
        <f t="shared" si="334"/>
        <v>0</v>
      </c>
      <c r="I569" s="35">
        <f t="shared" ref="I569:I632" si="335">+F569-G569</f>
        <v>7432000</v>
      </c>
    </row>
    <row r="570" spans="1:9" s="40" customFormat="1" outlineLevel="1" x14ac:dyDescent="0.25">
      <c r="A570" s="36">
        <v>2211</v>
      </c>
      <c r="B570" s="36">
        <v>4</v>
      </c>
      <c r="C570" s="37" t="s">
        <v>73</v>
      </c>
      <c r="D570" s="38">
        <v>7432000</v>
      </c>
      <c r="E570" s="39">
        <v>0</v>
      </c>
      <c r="F570" s="39">
        <f>D570+E570</f>
        <v>7432000</v>
      </c>
      <c r="G570" s="39">
        <v>0</v>
      </c>
      <c r="H570" s="39">
        <v>0</v>
      </c>
      <c r="I570" s="39">
        <f t="shared" si="335"/>
        <v>7432000</v>
      </c>
    </row>
    <row r="571" spans="1:9" s="34" customFormat="1" outlineLevel="1" x14ac:dyDescent="0.25">
      <c r="A571" s="30">
        <v>2220</v>
      </c>
      <c r="B571" s="30">
        <v>3</v>
      </c>
      <c r="C571" s="31" t="s">
        <v>74</v>
      </c>
      <c r="D571" s="35">
        <f t="shared" ref="D571:H571" si="336">+D572</f>
        <v>0</v>
      </c>
      <c r="E571" s="35">
        <f t="shared" si="336"/>
        <v>0</v>
      </c>
      <c r="F571" s="35">
        <f t="shared" si="336"/>
        <v>0</v>
      </c>
      <c r="G571" s="35">
        <f t="shared" si="336"/>
        <v>0</v>
      </c>
      <c r="H571" s="35">
        <f t="shared" si="336"/>
        <v>0</v>
      </c>
      <c r="I571" s="35">
        <f t="shared" si="335"/>
        <v>0</v>
      </c>
    </row>
    <row r="572" spans="1:9" s="40" customFormat="1" outlineLevel="1" x14ac:dyDescent="0.25">
      <c r="A572" s="42">
        <v>2221</v>
      </c>
      <c r="B572" s="36">
        <v>4</v>
      </c>
      <c r="C572" s="37" t="s">
        <v>74</v>
      </c>
      <c r="D572" s="38">
        <v>0</v>
      </c>
      <c r="E572" s="39">
        <v>0</v>
      </c>
      <c r="F572" s="39">
        <f>D572+E572</f>
        <v>0</v>
      </c>
      <c r="G572" s="39">
        <v>0</v>
      </c>
      <c r="H572" s="39">
        <v>0</v>
      </c>
      <c r="I572" s="39">
        <f t="shared" si="335"/>
        <v>0</v>
      </c>
    </row>
    <row r="573" spans="1:9" s="34" customFormat="1" outlineLevel="1" x14ac:dyDescent="0.25">
      <c r="A573" s="30">
        <v>2230</v>
      </c>
      <c r="B573" s="30">
        <v>3</v>
      </c>
      <c r="C573" s="31" t="s">
        <v>75</v>
      </c>
      <c r="D573" s="35">
        <f t="shared" ref="D573:H573" si="337">+D574</f>
        <v>0</v>
      </c>
      <c r="E573" s="35">
        <f t="shared" si="337"/>
        <v>0</v>
      </c>
      <c r="F573" s="35">
        <f t="shared" si="337"/>
        <v>0</v>
      </c>
      <c r="G573" s="35">
        <f t="shared" si="337"/>
        <v>0</v>
      </c>
      <c r="H573" s="35">
        <f t="shared" si="337"/>
        <v>0</v>
      </c>
      <c r="I573" s="35">
        <f t="shared" si="335"/>
        <v>0</v>
      </c>
    </row>
    <row r="574" spans="1:9" s="40" customFormat="1" outlineLevel="1" x14ac:dyDescent="0.25">
      <c r="A574" s="36">
        <v>2231</v>
      </c>
      <c r="B574" s="36">
        <v>4</v>
      </c>
      <c r="C574" s="37" t="s">
        <v>75</v>
      </c>
      <c r="D574" s="38">
        <v>0</v>
      </c>
      <c r="E574" s="39">
        <v>0</v>
      </c>
      <c r="F574" s="39">
        <f>D574+E574</f>
        <v>0</v>
      </c>
      <c r="G574" s="39">
        <v>0</v>
      </c>
      <c r="H574" s="39">
        <v>0</v>
      </c>
      <c r="I574" s="39">
        <f t="shared" si="335"/>
        <v>0</v>
      </c>
    </row>
    <row r="575" spans="1:9" s="28" customFormat="1" ht="45" customHeight="1" outlineLevel="1" x14ac:dyDescent="0.25">
      <c r="A575" s="30">
        <v>2300</v>
      </c>
      <c r="B575" s="30">
        <v>2</v>
      </c>
      <c r="C575" s="33" t="s">
        <v>76</v>
      </c>
      <c r="D575" s="35">
        <f t="shared" ref="D575:H575" si="338">SUM(D576,D578,D580)</f>
        <v>0</v>
      </c>
      <c r="E575" s="35">
        <f t="shared" si="338"/>
        <v>0</v>
      </c>
      <c r="F575" s="35">
        <f t="shared" si="338"/>
        <v>0</v>
      </c>
      <c r="G575" s="35">
        <f t="shared" si="338"/>
        <v>0</v>
      </c>
      <c r="H575" s="35">
        <f t="shared" si="338"/>
        <v>0</v>
      </c>
      <c r="I575" s="35">
        <f t="shared" si="335"/>
        <v>0</v>
      </c>
    </row>
    <row r="576" spans="1:9" s="34" customFormat="1" ht="30" outlineLevel="1" x14ac:dyDescent="0.25">
      <c r="A576" s="30">
        <v>2340</v>
      </c>
      <c r="B576" s="30">
        <v>3</v>
      </c>
      <c r="C576" s="31" t="s">
        <v>77</v>
      </c>
      <c r="D576" s="35">
        <f t="shared" ref="D576:H576" si="339">+D577</f>
        <v>0</v>
      </c>
      <c r="E576" s="35">
        <f t="shared" si="339"/>
        <v>0</v>
      </c>
      <c r="F576" s="35">
        <f t="shared" si="339"/>
        <v>0</v>
      </c>
      <c r="G576" s="35">
        <f t="shared" si="339"/>
        <v>0</v>
      </c>
      <c r="H576" s="35">
        <f t="shared" si="339"/>
        <v>0</v>
      </c>
      <c r="I576" s="35">
        <f t="shared" si="335"/>
        <v>0</v>
      </c>
    </row>
    <row r="577" spans="1:9" s="40" customFormat="1" ht="30" outlineLevel="1" x14ac:dyDescent="0.25">
      <c r="A577" s="36">
        <v>2341</v>
      </c>
      <c r="B577" s="36">
        <v>4</v>
      </c>
      <c r="C577" s="37" t="s">
        <v>77</v>
      </c>
      <c r="D577" s="38">
        <v>0</v>
      </c>
      <c r="E577" s="39">
        <v>0</v>
      </c>
      <c r="F577" s="39">
        <f>D577+E577</f>
        <v>0</v>
      </c>
      <c r="G577" s="39">
        <v>0</v>
      </c>
      <c r="H577" s="39">
        <v>0</v>
      </c>
      <c r="I577" s="39">
        <f t="shared" si="335"/>
        <v>0</v>
      </c>
    </row>
    <row r="578" spans="1:9" s="34" customFormat="1" ht="30" outlineLevel="1" x14ac:dyDescent="0.25">
      <c r="A578" s="30">
        <v>2360</v>
      </c>
      <c r="B578" s="30">
        <v>3</v>
      </c>
      <c r="C578" s="31" t="s">
        <v>78</v>
      </c>
      <c r="D578" s="35">
        <f t="shared" ref="D578:H578" si="340">+D579</f>
        <v>0</v>
      </c>
      <c r="E578" s="35">
        <f t="shared" si="340"/>
        <v>0</v>
      </c>
      <c r="F578" s="35">
        <f t="shared" si="340"/>
        <v>0</v>
      </c>
      <c r="G578" s="35">
        <f t="shared" si="340"/>
        <v>0</v>
      </c>
      <c r="H578" s="35">
        <f t="shared" si="340"/>
        <v>0</v>
      </c>
      <c r="I578" s="35">
        <f t="shared" si="335"/>
        <v>0</v>
      </c>
    </row>
    <row r="579" spans="1:9" s="40" customFormat="1" outlineLevel="1" x14ac:dyDescent="0.25">
      <c r="A579" s="36">
        <v>2361</v>
      </c>
      <c r="B579" s="36">
        <v>4</v>
      </c>
      <c r="C579" s="37" t="s">
        <v>79</v>
      </c>
      <c r="D579" s="38">
        <v>0</v>
      </c>
      <c r="E579" s="39">
        <v>0</v>
      </c>
      <c r="F579" s="39">
        <f>D579+E579</f>
        <v>0</v>
      </c>
      <c r="G579" s="39">
        <v>0</v>
      </c>
      <c r="H579" s="39">
        <v>0</v>
      </c>
      <c r="I579" s="39">
        <f t="shared" si="335"/>
        <v>0</v>
      </c>
    </row>
    <row r="580" spans="1:9" s="34" customFormat="1" ht="30" outlineLevel="1" x14ac:dyDescent="0.25">
      <c r="A580" s="30">
        <v>2370</v>
      </c>
      <c r="B580" s="30">
        <v>3</v>
      </c>
      <c r="C580" s="31" t="s">
        <v>80</v>
      </c>
      <c r="D580" s="35">
        <f t="shared" ref="D580:H580" si="341">+D581</f>
        <v>0</v>
      </c>
      <c r="E580" s="35">
        <f t="shared" si="341"/>
        <v>0</v>
      </c>
      <c r="F580" s="35">
        <f t="shared" si="341"/>
        <v>0</v>
      </c>
      <c r="G580" s="35">
        <f t="shared" si="341"/>
        <v>0</v>
      </c>
      <c r="H580" s="35">
        <f t="shared" si="341"/>
        <v>0</v>
      </c>
      <c r="I580" s="35">
        <f t="shared" si="335"/>
        <v>0</v>
      </c>
    </row>
    <row r="581" spans="1:9" s="40" customFormat="1" ht="30" outlineLevel="1" x14ac:dyDescent="0.25">
      <c r="A581" s="36">
        <v>2371</v>
      </c>
      <c r="B581" s="36">
        <v>4</v>
      </c>
      <c r="C581" s="37" t="s">
        <v>80</v>
      </c>
      <c r="D581" s="38">
        <v>0</v>
      </c>
      <c r="E581" s="39">
        <v>0</v>
      </c>
      <c r="F581" s="39">
        <f>D581+E581</f>
        <v>0</v>
      </c>
      <c r="G581" s="39">
        <v>0</v>
      </c>
      <c r="H581" s="39">
        <v>0</v>
      </c>
      <c r="I581" s="39">
        <f t="shared" si="335"/>
        <v>0</v>
      </c>
    </row>
    <row r="582" spans="1:9" s="28" customFormat="1" ht="46.5" customHeight="1" outlineLevel="1" x14ac:dyDescent="0.25">
      <c r="A582" s="30">
        <v>2400</v>
      </c>
      <c r="B582" s="30">
        <v>2</v>
      </c>
      <c r="C582" s="33" t="s">
        <v>81</v>
      </c>
      <c r="D582" s="35">
        <f t="shared" ref="D582:H582" si="342">SUM(D583,D585,D587,D589,D591,D593,D595,D597,D599)</f>
        <v>31313354.48</v>
      </c>
      <c r="E582" s="35">
        <f t="shared" si="342"/>
        <v>0</v>
      </c>
      <c r="F582" s="35">
        <f t="shared" si="342"/>
        <v>31313354.48</v>
      </c>
      <c r="G582" s="35">
        <f t="shared" si="342"/>
        <v>2929425</v>
      </c>
      <c r="H582" s="35">
        <f t="shared" si="342"/>
        <v>570</v>
      </c>
      <c r="I582" s="35">
        <f t="shared" si="335"/>
        <v>28383929.48</v>
      </c>
    </row>
    <row r="583" spans="1:9" s="34" customFormat="1" outlineLevel="1" x14ac:dyDescent="0.25">
      <c r="A583" s="30">
        <v>2410</v>
      </c>
      <c r="B583" s="30">
        <v>3</v>
      </c>
      <c r="C583" s="31" t="s">
        <v>82</v>
      </c>
      <c r="D583" s="35">
        <f t="shared" ref="D583:H583" si="343">+D584</f>
        <v>50000</v>
      </c>
      <c r="E583" s="35">
        <f t="shared" si="343"/>
        <v>0</v>
      </c>
      <c r="F583" s="35">
        <f t="shared" si="343"/>
        <v>50000</v>
      </c>
      <c r="G583" s="35">
        <f t="shared" si="343"/>
        <v>0</v>
      </c>
      <c r="H583" s="35">
        <f t="shared" si="343"/>
        <v>0</v>
      </c>
      <c r="I583" s="35">
        <f t="shared" si="335"/>
        <v>50000</v>
      </c>
    </row>
    <row r="584" spans="1:9" s="40" customFormat="1" outlineLevel="1" x14ac:dyDescent="0.25">
      <c r="A584" s="36">
        <v>2411</v>
      </c>
      <c r="B584" s="36">
        <v>4</v>
      </c>
      <c r="C584" s="37" t="s">
        <v>82</v>
      </c>
      <c r="D584" s="38">
        <v>50000</v>
      </c>
      <c r="E584" s="39">
        <v>0</v>
      </c>
      <c r="F584" s="39">
        <f>D584+E584</f>
        <v>50000</v>
      </c>
      <c r="G584" s="39">
        <v>0</v>
      </c>
      <c r="H584" s="39">
        <v>0</v>
      </c>
      <c r="I584" s="39">
        <f t="shared" si="335"/>
        <v>50000</v>
      </c>
    </row>
    <row r="585" spans="1:9" s="34" customFormat="1" outlineLevel="1" x14ac:dyDescent="0.25">
      <c r="A585" s="30">
        <v>2420</v>
      </c>
      <c r="B585" s="30">
        <v>3</v>
      </c>
      <c r="C585" s="31" t="str">
        <f>+C586</f>
        <v>CEMENTO Y PRODUCTOS DE CONCRETO</v>
      </c>
      <c r="D585" s="35">
        <f t="shared" ref="D585:H585" si="344">+D586</f>
        <v>500000</v>
      </c>
      <c r="E585" s="35">
        <f t="shared" si="344"/>
        <v>0</v>
      </c>
      <c r="F585" s="35">
        <f t="shared" si="344"/>
        <v>500000</v>
      </c>
      <c r="G585" s="35">
        <f t="shared" si="344"/>
        <v>0</v>
      </c>
      <c r="H585" s="35">
        <f t="shared" si="344"/>
        <v>0</v>
      </c>
      <c r="I585" s="35">
        <f t="shared" si="335"/>
        <v>500000</v>
      </c>
    </row>
    <row r="586" spans="1:9" s="40" customFormat="1" outlineLevel="1" x14ac:dyDescent="0.25">
      <c r="A586" s="36">
        <v>2421</v>
      </c>
      <c r="B586" s="36">
        <v>4</v>
      </c>
      <c r="C586" s="37" t="s">
        <v>83</v>
      </c>
      <c r="D586" s="38">
        <v>500000</v>
      </c>
      <c r="E586" s="39">
        <v>0</v>
      </c>
      <c r="F586" s="39">
        <f>D586+E586</f>
        <v>500000</v>
      </c>
      <c r="G586" s="39">
        <v>0</v>
      </c>
      <c r="H586" s="39">
        <v>0</v>
      </c>
      <c r="I586" s="39">
        <f t="shared" si="335"/>
        <v>500000</v>
      </c>
    </row>
    <row r="587" spans="1:9" s="34" customFormat="1" outlineLevel="1" x14ac:dyDescent="0.25">
      <c r="A587" s="30">
        <f>+A588-1</f>
        <v>2430</v>
      </c>
      <c r="B587" s="30">
        <v>3</v>
      </c>
      <c r="C587" s="31" t="str">
        <f>+C588</f>
        <v>CAL, YESO Y PRODUCTOS DE YESO</v>
      </c>
      <c r="D587" s="35">
        <f t="shared" ref="D587:H587" si="345">+D588</f>
        <v>50000</v>
      </c>
      <c r="E587" s="35">
        <f t="shared" si="345"/>
        <v>0</v>
      </c>
      <c r="F587" s="35">
        <f t="shared" si="345"/>
        <v>50000</v>
      </c>
      <c r="G587" s="35">
        <f t="shared" si="345"/>
        <v>0</v>
      </c>
      <c r="H587" s="35">
        <f t="shared" si="345"/>
        <v>0</v>
      </c>
      <c r="I587" s="35">
        <f t="shared" si="335"/>
        <v>50000</v>
      </c>
    </row>
    <row r="588" spans="1:9" s="40" customFormat="1" outlineLevel="1" x14ac:dyDescent="0.25">
      <c r="A588" s="36">
        <v>2431</v>
      </c>
      <c r="B588" s="36">
        <v>4</v>
      </c>
      <c r="C588" s="37" t="s">
        <v>84</v>
      </c>
      <c r="D588" s="38">
        <v>50000</v>
      </c>
      <c r="E588" s="39">
        <v>0</v>
      </c>
      <c r="F588" s="39">
        <f>D588+E588</f>
        <v>50000</v>
      </c>
      <c r="G588" s="39">
        <v>0</v>
      </c>
      <c r="H588" s="39">
        <v>0</v>
      </c>
      <c r="I588" s="39">
        <f t="shared" si="335"/>
        <v>50000</v>
      </c>
    </row>
    <row r="589" spans="1:9" s="34" customFormat="1" outlineLevel="1" x14ac:dyDescent="0.25">
      <c r="A589" s="30">
        <f>+A590-1</f>
        <v>2440</v>
      </c>
      <c r="B589" s="30">
        <v>3</v>
      </c>
      <c r="C589" s="31" t="str">
        <f>+C590</f>
        <v>MADERA Y PRODUCTOS DE MADERA</v>
      </c>
      <c r="D589" s="35">
        <f t="shared" ref="D589:H589" si="346">+D590</f>
        <v>70000</v>
      </c>
      <c r="E589" s="35">
        <f t="shared" si="346"/>
        <v>0</v>
      </c>
      <c r="F589" s="35">
        <f t="shared" si="346"/>
        <v>70000</v>
      </c>
      <c r="G589" s="35">
        <f t="shared" si="346"/>
        <v>0</v>
      </c>
      <c r="H589" s="35">
        <f t="shared" si="346"/>
        <v>0</v>
      </c>
      <c r="I589" s="35">
        <f t="shared" si="335"/>
        <v>70000</v>
      </c>
    </row>
    <row r="590" spans="1:9" s="40" customFormat="1" outlineLevel="1" x14ac:dyDescent="0.25">
      <c r="A590" s="36">
        <v>2441</v>
      </c>
      <c r="B590" s="36">
        <v>4</v>
      </c>
      <c r="C590" s="37" t="s">
        <v>85</v>
      </c>
      <c r="D590" s="38">
        <v>70000</v>
      </c>
      <c r="E590" s="39">
        <v>0</v>
      </c>
      <c r="F590" s="39">
        <f>D590+E590</f>
        <v>70000</v>
      </c>
      <c r="G590" s="39">
        <v>0</v>
      </c>
      <c r="H590" s="39">
        <v>0</v>
      </c>
      <c r="I590" s="39">
        <f t="shared" si="335"/>
        <v>70000</v>
      </c>
    </row>
    <row r="591" spans="1:9" s="34" customFormat="1" outlineLevel="1" x14ac:dyDescent="0.25">
      <c r="A591" s="30">
        <f>+A592-1</f>
        <v>2450</v>
      </c>
      <c r="B591" s="30">
        <v>3</v>
      </c>
      <c r="C591" s="31" t="str">
        <f>+C592</f>
        <v>VIDRIO Y PRODUCTOS DE VIDRIO</v>
      </c>
      <c r="D591" s="35">
        <f t="shared" ref="D591:H591" si="347">+D592</f>
        <v>0</v>
      </c>
      <c r="E591" s="35">
        <f t="shared" si="347"/>
        <v>0</v>
      </c>
      <c r="F591" s="35">
        <f t="shared" si="347"/>
        <v>0</v>
      </c>
      <c r="G591" s="35">
        <f t="shared" si="347"/>
        <v>0</v>
      </c>
      <c r="H591" s="35">
        <f t="shared" si="347"/>
        <v>0</v>
      </c>
      <c r="I591" s="35">
        <f t="shared" si="335"/>
        <v>0</v>
      </c>
    </row>
    <row r="592" spans="1:9" s="40" customFormat="1" outlineLevel="1" x14ac:dyDescent="0.25">
      <c r="A592" s="36">
        <v>2451</v>
      </c>
      <c r="B592" s="36">
        <v>4</v>
      </c>
      <c r="C592" s="37" t="s">
        <v>86</v>
      </c>
      <c r="D592" s="38">
        <v>0</v>
      </c>
      <c r="E592" s="39">
        <v>0</v>
      </c>
      <c r="F592" s="39">
        <f>D592+E592</f>
        <v>0</v>
      </c>
      <c r="G592" s="39">
        <v>0</v>
      </c>
      <c r="H592" s="39">
        <v>0</v>
      </c>
      <c r="I592" s="39">
        <f t="shared" si="335"/>
        <v>0</v>
      </c>
    </row>
    <row r="593" spans="1:9" s="34" customFormat="1" outlineLevel="1" x14ac:dyDescent="0.25">
      <c r="A593" s="30">
        <f>+A594-1</f>
        <v>2460</v>
      </c>
      <c r="B593" s="30">
        <v>3</v>
      </c>
      <c r="C593" s="31" t="str">
        <f>+C594</f>
        <v>MATERIAL ELÉCTRICO Y ELECTRÓNICO</v>
      </c>
      <c r="D593" s="35">
        <f t="shared" ref="D593:H593" si="348">+D594</f>
        <v>20139354.48</v>
      </c>
      <c r="E593" s="35">
        <f t="shared" si="348"/>
        <v>0</v>
      </c>
      <c r="F593" s="35">
        <f t="shared" si="348"/>
        <v>20139354.48</v>
      </c>
      <c r="G593" s="35">
        <f t="shared" si="348"/>
        <v>455648</v>
      </c>
      <c r="H593" s="35">
        <f t="shared" si="348"/>
        <v>0</v>
      </c>
      <c r="I593" s="35">
        <f t="shared" si="335"/>
        <v>19683706.48</v>
      </c>
    </row>
    <row r="594" spans="1:9" s="40" customFormat="1" outlineLevel="1" x14ac:dyDescent="0.25">
      <c r="A594" s="36">
        <v>2461</v>
      </c>
      <c r="B594" s="36">
        <v>4</v>
      </c>
      <c r="C594" s="37" t="s">
        <v>87</v>
      </c>
      <c r="D594" s="38">
        <v>20139354.48</v>
      </c>
      <c r="E594" s="39">
        <v>0</v>
      </c>
      <c r="F594" s="39">
        <f>D594+E594</f>
        <v>20139354.48</v>
      </c>
      <c r="G594" s="39">
        <v>455648</v>
      </c>
      <c r="H594" s="39">
        <v>0</v>
      </c>
      <c r="I594" s="39">
        <f t="shared" si="335"/>
        <v>19683706.48</v>
      </c>
    </row>
    <row r="595" spans="1:9" s="34" customFormat="1" outlineLevel="1" x14ac:dyDescent="0.25">
      <c r="A595" s="30">
        <f>+A596-1</f>
        <v>2470</v>
      </c>
      <c r="B595" s="30">
        <v>3</v>
      </c>
      <c r="C595" s="31" t="str">
        <f>+C596</f>
        <v>ARTÍCULOS METÁLICOS PARA LA CONSTRUCCIÓN</v>
      </c>
      <c r="D595" s="35">
        <f t="shared" ref="D595:H595" si="349">+D596</f>
        <v>3390000</v>
      </c>
      <c r="E595" s="35">
        <f t="shared" si="349"/>
        <v>0</v>
      </c>
      <c r="F595" s="35">
        <f t="shared" si="349"/>
        <v>3390000</v>
      </c>
      <c r="G595" s="35">
        <f t="shared" si="349"/>
        <v>864635</v>
      </c>
      <c r="H595" s="35">
        <f t="shared" si="349"/>
        <v>0</v>
      </c>
      <c r="I595" s="35">
        <f t="shared" si="335"/>
        <v>2525365</v>
      </c>
    </row>
    <row r="596" spans="1:9" s="40" customFormat="1" outlineLevel="1" x14ac:dyDescent="0.25">
      <c r="A596" s="36">
        <v>2471</v>
      </c>
      <c r="B596" s="36">
        <v>4</v>
      </c>
      <c r="C596" s="37" t="s">
        <v>88</v>
      </c>
      <c r="D596" s="38">
        <v>3390000</v>
      </c>
      <c r="E596" s="39">
        <v>0</v>
      </c>
      <c r="F596" s="39">
        <f>D596+E596</f>
        <v>3390000</v>
      </c>
      <c r="G596" s="39">
        <v>864635</v>
      </c>
      <c r="H596" s="39">
        <v>0</v>
      </c>
      <c r="I596" s="39">
        <f t="shared" si="335"/>
        <v>2525365</v>
      </c>
    </row>
    <row r="597" spans="1:9" s="34" customFormat="1" outlineLevel="1" x14ac:dyDescent="0.25">
      <c r="A597" s="30">
        <f>+A598-1</f>
        <v>2480</v>
      </c>
      <c r="B597" s="30">
        <v>3</v>
      </c>
      <c r="C597" s="31" t="str">
        <f>+C598</f>
        <v>MATERIALES COMPLEMENTARIOS</v>
      </c>
      <c r="D597" s="35">
        <f t="shared" ref="D597:H597" si="350">+D598</f>
        <v>43000</v>
      </c>
      <c r="E597" s="35">
        <f t="shared" si="350"/>
        <v>0</v>
      </c>
      <c r="F597" s="35">
        <f t="shared" si="350"/>
        <v>43000</v>
      </c>
      <c r="G597" s="35">
        <f t="shared" si="350"/>
        <v>0</v>
      </c>
      <c r="H597" s="35">
        <f t="shared" si="350"/>
        <v>0</v>
      </c>
      <c r="I597" s="35">
        <f t="shared" si="335"/>
        <v>43000</v>
      </c>
    </row>
    <row r="598" spans="1:9" s="40" customFormat="1" outlineLevel="1" x14ac:dyDescent="0.25">
      <c r="A598" s="36">
        <v>2481</v>
      </c>
      <c r="B598" s="36">
        <v>4</v>
      </c>
      <c r="C598" s="37" t="s">
        <v>89</v>
      </c>
      <c r="D598" s="38">
        <v>43000</v>
      </c>
      <c r="E598" s="39">
        <v>0</v>
      </c>
      <c r="F598" s="39">
        <f>D598+E598</f>
        <v>43000</v>
      </c>
      <c r="G598" s="39">
        <v>0</v>
      </c>
      <c r="H598" s="39">
        <v>0</v>
      </c>
      <c r="I598" s="39">
        <f t="shared" si="335"/>
        <v>43000</v>
      </c>
    </row>
    <row r="599" spans="1:9" s="34" customFormat="1" outlineLevel="1" x14ac:dyDescent="0.25">
      <c r="A599" s="30">
        <f>+A600-1</f>
        <v>2490</v>
      </c>
      <c r="B599" s="30">
        <v>3</v>
      </c>
      <c r="C599" s="31" t="str">
        <f>+C600</f>
        <v>OTROS MATERIALES Y ARTÍCULOS DE CONSTRUCCIÓN Y REPARACIÓN</v>
      </c>
      <c r="D599" s="35">
        <f t="shared" ref="D599:H599" si="351">SUM(D600:D603)</f>
        <v>7071000</v>
      </c>
      <c r="E599" s="35">
        <f t="shared" si="351"/>
        <v>0</v>
      </c>
      <c r="F599" s="35">
        <f t="shared" si="351"/>
        <v>7071000</v>
      </c>
      <c r="G599" s="35">
        <f t="shared" si="351"/>
        <v>1609142</v>
      </c>
      <c r="H599" s="35">
        <f t="shared" si="351"/>
        <v>570</v>
      </c>
      <c r="I599" s="35">
        <f t="shared" si="335"/>
        <v>5461858</v>
      </c>
    </row>
    <row r="600" spans="1:9" s="40" customFormat="1" outlineLevel="1" x14ac:dyDescent="0.25">
      <c r="A600" s="36">
        <v>2491</v>
      </c>
      <c r="B600" s="36">
        <v>4</v>
      </c>
      <c r="C600" s="37" t="s">
        <v>90</v>
      </c>
      <c r="D600" s="38">
        <v>623000</v>
      </c>
      <c r="E600" s="39">
        <v>0</v>
      </c>
      <c r="F600" s="39">
        <f t="shared" ref="F600:F603" si="352">D600+E600</f>
        <v>623000</v>
      </c>
      <c r="G600" s="39">
        <v>1210484.8</v>
      </c>
      <c r="H600" s="39">
        <v>570</v>
      </c>
      <c r="I600" s="39">
        <f t="shared" si="335"/>
        <v>-587484.80000000005</v>
      </c>
    </row>
    <row r="601" spans="1:9" s="40" customFormat="1" outlineLevel="1" x14ac:dyDescent="0.25">
      <c r="A601" s="36">
        <v>2492</v>
      </c>
      <c r="B601" s="36">
        <v>4</v>
      </c>
      <c r="C601" s="37" t="s">
        <v>91</v>
      </c>
      <c r="D601" s="38">
        <v>6150000</v>
      </c>
      <c r="E601" s="39">
        <v>0</v>
      </c>
      <c r="F601" s="39">
        <f t="shared" si="352"/>
        <v>6150000</v>
      </c>
      <c r="G601" s="39">
        <v>398657.2</v>
      </c>
      <c r="H601" s="39">
        <v>0</v>
      </c>
      <c r="I601" s="39">
        <f t="shared" si="335"/>
        <v>5751342.7999999998</v>
      </c>
    </row>
    <row r="602" spans="1:9" s="40" customFormat="1" outlineLevel="1" x14ac:dyDescent="0.25">
      <c r="A602" s="36">
        <v>2493</v>
      </c>
      <c r="B602" s="36">
        <v>4</v>
      </c>
      <c r="C602" s="37" t="s">
        <v>92</v>
      </c>
      <c r="D602" s="38">
        <v>98000</v>
      </c>
      <c r="E602" s="39">
        <v>0</v>
      </c>
      <c r="F602" s="39">
        <f t="shared" si="352"/>
        <v>98000</v>
      </c>
      <c r="G602" s="39">
        <v>0</v>
      </c>
      <c r="H602" s="39">
        <v>0</v>
      </c>
      <c r="I602" s="39">
        <f t="shared" si="335"/>
        <v>98000</v>
      </c>
    </row>
    <row r="603" spans="1:9" s="40" customFormat="1" outlineLevel="1" x14ac:dyDescent="0.25">
      <c r="A603" s="36">
        <v>2494</v>
      </c>
      <c r="B603" s="36">
        <v>4</v>
      </c>
      <c r="C603" s="37" t="s">
        <v>93</v>
      </c>
      <c r="D603" s="38">
        <v>200000</v>
      </c>
      <c r="E603" s="39">
        <v>0</v>
      </c>
      <c r="F603" s="39">
        <f t="shared" si="352"/>
        <v>200000</v>
      </c>
      <c r="G603" s="39">
        <v>0</v>
      </c>
      <c r="H603" s="39">
        <v>0</v>
      </c>
      <c r="I603" s="39">
        <f t="shared" si="335"/>
        <v>200000</v>
      </c>
    </row>
    <row r="604" spans="1:9" s="28" customFormat="1" ht="56.25" customHeight="1" outlineLevel="1" x14ac:dyDescent="0.25">
      <c r="A604" s="30">
        <v>2500</v>
      </c>
      <c r="B604" s="30">
        <v>2</v>
      </c>
      <c r="C604" s="33" t="s">
        <v>94</v>
      </c>
      <c r="D604" s="35">
        <f t="shared" ref="D604:H604" si="353">SUM(D605,D607,D609,D611,D613,D615,D617)</f>
        <v>6033698.9199999999</v>
      </c>
      <c r="E604" s="35">
        <f t="shared" si="353"/>
        <v>0</v>
      </c>
      <c r="F604" s="35">
        <f t="shared" si="353"/>
        <v>6033698.9199999999</v>
      </c>
      <c r="G604" s="35">
        <f t="shared" si="353"/>
        <v>551525.85</v>
      </c>
      <c r="H604" s="35">
        <f t="shared" si="353"/>
        <v>68475.849999999991</v>
      </c>
      <c r="I604" s="35">
        <f t="shared" si="335"/>
        <v>5482173.0700000003</v>
      </c>
    </row>
    <row r="605" spans="1:9" s="34" customFormat="1" outlineLevel="1" x14ac:dyDescent="0.25">
      <c r="A605" s="30">
        <f>+A606-1</f>
        <v>2510</v>
      </c>
      <c r="B605" s="30">
        <v>3</v>
      </c>
      <c r="C605" s="31" t="str">
        <f>+C606</f>
        <v>PRODUCTOS QUÍMICOS BÁSICOS</v>
      </c>
      <c r="D605" s="35">
        <f t="shared" ref="D605:H605" si="354">+D606</f>
        <v>170000</v>
      </c>
      <c r="E605" s="35">
        <f t="shared" si="354"/>
        <v>0</v>
      </c>
      <c r="F605" s="35">
        <f t="shared" si="354"/>
        <v>170000</v>
      </c>
      <c r="G605" s="35">
        <f t="shared" si="354"/>
        <v>65424</v>
      </c>
      <c r="H605" s="35">
        <f t="shared" si="354"/>
        <v>0</v>
      </c>
      <c r="I605" s="35">
        <f t="shared" si="335"/>
        <v>104576</v>
      </c>
    </row>
    <row r="606" spans="1:9" s="40" customFormat="1" outlineLevel="1" x14ac:dyDescent="0.25">
      <c r="A606" s="36">
        <v>2511</v>
      </c>
      <c r="B606" s="36">
        <v>4</v>
      </c>
      <c r="C606" s="37" t="s">
        <v>95</v>
      </c>
      <c r="D606" s="38">
        <v>170000</v>
      </c>
      <c r="E606" s="39">
        <v>0</v>
      </c>
      <c r="F606" s="39">
        <f>D606+E606</f>
        <v>170000</v>
      </c>
      <c r="G606" s="39">
        <v>65424</v>
      </c>
      <c r="H606" s="39">
        <v>0</v>
      </c>
      <c r="I606" s="39">
        <f t="shared" si="335"/>
        <v>104576</v>
      </c>
    </row>
    <row r="607" spans="1:9" s="34" customFormat="1" outlineLevel="1" x14ac:dyDescent="0.25">
      <c r="A607" s="30">
        <f>+A608-1</f>
        <v>2520</v>
      </c>
      <c r="B607" s="30">
        <v>3</v>
      </c>
      <c r="C607" s="31" t="str">
        <f>+C608</f>
        <v>FERTILIZANTES, PESTICIDAS Y OTROS AGROQUÍMICOS</v>
      </c>
      <c r="D607" s="35">
        <f t="shared" ref="D607:H607" si="355">+D608</f>
        <v>3292198.92</v>
      </c>
      <c r="E607" s="35">
        <f t="shared" si="355"/>
        <v>0</v>
      </c>
      <c r="F607" s="35">
        <f t="shared" si="355"/>
        <v>3292198.92</v>
      </c>
      <c r="G607" s="35">
        <f t="shared" si="355"/>
        <v>174906</v>
      </c>
      <c r="H607" s="35">
        <f t="shared" si="355"/>
        <v>0</v>
      </c>
      <c r="I607" s="35">
        <f t="shared" si="335"/>
        <v>3117292.92</v>
      </c>
    </row>
    <row r="608" spans="1:9" s="40" customFormat="1" outlineLevel="1" x14ac:dyDescent="0.25">
      <c r="A608" s="36">
        <v>2521</v>
      </c>
      <c r="B608" s="36">
        <v>4</v>
      </c>
      <c r="C608" s="37" t="s">
        <v>96</v>
      </c>
      <c r="D608" s="38">
        <v>3292198.92</v>
      </c>
      <c r="E608" s="39">
        <v>0</v>
      </c>
      <c r="F608" s="39">
        <f>D608+E608</f>
        <v>3292198.92</v>
      </c>
      <c r="G608" s="39">
        <v>174906</v>
      </c>
      <c r="H608" s="39">
        <v>0</v>
      </c>
      <c r="I608" s="39">
        <f t="shared" si="335"/>
        <v>3117292.92</v>
      </c>
    </row>
    <row r="609" spans="1:9" s="34" customFormat="1" outlineLevel="1" x14ac:dyDescent="0.25">
      <c r="A609" s="30">
        <f>+A610-1</f>
        <v>2530</v>
      </c>
      <c r="B609" s="30">
        <v>3</v>
      </c>
      <c r="C609" s="31" t="str">
        <f>+C610</f>
        <v>MEDICINAS Y PRODUCTOS FARMACÉUTICOS</v>
      </c>
      <c r="D609" s="35">
        <f t="shared" ref="D609:H609" si="356">+D610</f>
        <v>2169000</v>
      </c>
      <c r="E609" s="35">
        <f t="shared" si="356"/>
        <v>0</v>
      </c>
      <c r="F609" s="35">
        <f t="shared" si="356"/>
        <v>2169000</v>
      </c>
      <c r="G609" s="35">
        <f t="shared" si="356"/>
        <v>242720</v>
      </c>
      <c r="H609" s="35">
        <f t="shared" si="356"/>
        <v>0</v>
      </c>
      <c r="I609" s="35">
        <f t="shared" si="335"/>
        <v>1926280</v>
      </c>
    </row>
    <row r="610" spans="1:9" s="40" customFormat="1" outlineLevel="1" x14ac:dyDescent="0.25">
      <c r="A610" s="36">
        <v>2531</v>
      </c>
      <c r="B610" s="36">
        <v>4</v>
      </c>
      <c r="C610" s="37" t="s">
        <v>97</v>
      </c>
      <c r="D610" s="38">
        <v>2169000</v>
      </c>
      <c r="E610" s="39">
        <v>0</v>
      </c>
      <c r="F610" s="39">
        <f>D610+E610</f>
        <v>2169000</v>
      </c>
      <c r="G610" s="39">
        <v>242720</v>
      </c>
      <c r="H610" s="39">
        <v>0</v>
      </c>
      <c r="I610" s="39">
        <f t="shared" si="335"/>
        <v>1926280</v>
      </c>
    </row>
    <row r="611" spans="1:9" s="34" customFormat="1" outlineLevel="1" x14ac:dyDescent="0.25">
      <c r="A611" s="30">
        <f>+A612-1</f>
        <v>2540</v>
      </c>
      <c r="B611" s="30">
        <v>3</v>
      </c>
      <c r="C611" s="31" t="str">
        <f>+C612</f>
        <v>MATERIALES, ACCESORIOS Y SUMINISTROS MÉDICOS</v>
      </c>
      <c r="D611" s="35">
        <f t="shared" ref="D611:H611" si="357">+D612</f>
        <v>5000</v>
      </c>
      <c r="E611" s="35">
        <f t="shared" si="357"/>
        <v>0</v>
      </c>
      <c r="F611" s="35">
        <f t="shared" si="357"/>
        <v>5000</v>
      </c>
      <c r="G611" s="35">
        <f t="shared" si="357"/>
        <v>0</v>
      </c>
      <c r="H611" s="35">
        <f t="shared" si="357"/>
        <v>0</v>
      </c>
      <c r="I611" s="35">
        <f t="shared" si="335"/>
        <v>5000</v>
      </c>
    </row>
    <row r="612" spans="1:9" s="40" customFormat="1" outlineLevel="1" x14ac:dyDescent="0.25">
      <c r="A612" s="36">
        <v>2541</v>
      </c>
      <c r="B612" s="36">
        <v>4</v>
      </c>
      <c r="C612" s="37" t="s">
        <v>98</v>
      </c>
      <c r="D612" s="38">
        <v>5000</v>
      </c>
      <c r="E612" s="39">
        <v>0</v>
      </c>
      <c r="F612" s="39">
        <f>D612+E612</f>
        <v>5000</v>
      </c>
      <c r="G612" s="39">
        <v>0</v>
      </c>
      <c r="H612" s="39">
        <v>0</v>
      </c>
      <c r="I612" s="39">
        <f t="shared" si="335"/>
        <v>5000</v>
      </c>
    </row>
    <row r="613" spans="1:9" s="34" customFormat="1" outlineLevel="1" x14ac:dyDescent="0.25">
      <c r="A613" s="30">
        <f>+A614-1</f>
        <v>2550</v>
      </c>
      <c r="B613" s="30">
        <v>3</v>
      </c>
      <c r="C613" s="31" t="str">
        <f>+C614</f>
        <v>MATERIALES, ACCESORIOS Y SUMINISTROS DE LABORATORIO</v>
      </c>
      <c r="D613" s="35">
        <f t="shared" ref="D613:H613" si="358">+D614</f>
        <v>0</v>
      </c>
      <c r="E613" s="35">
        <f t="shared" si="358"/>
        <v>0</v>
      </c>
      <c r="F613" s="35">
        <f t="shared" si="358"/>
        <v>0</v>
      </c>
      <c r="G613" s="35">
        <f t="shared" si="358"/>
        <v>0</v>
      </c>
      <c r="H613" s="35">
        <f t="shared" si="358"/>
        <v>0</v>
      </c>
      <c r="I613" s="35">
        <f t="shared" si="335"/>
        <v>0</v>
      </c>
    </row>
    <row r="614" spans="1:9" s="40" customFormat="1" outlineLevel="1" x14ac:dyDescent="0.25">
      <c r="A614" s="36">
        <v>2551</v>
      </c>
      <c r="B614" s="36">
        <v>4</v>
      </c>
      <c r="C614" s="37" t="s">
        <v>99</v>
      </c>
      <c r="D614" s="38">
        <v>0</v>
      </c>
      <c r="E614" s="39">
        <v>0</v>
      </c>
      <c r="F614" s="39">
        <f>D614+E614</f>
        <v>0</v>
      </c>
      <c r="G614" s="39">
        <v>0</v>
      </c>
      <c r="H614" s="39">
        <v>0</v>
      </c>
      <c r="I614" s="39">
        <f t="shared" si="335"/>
        <v>0</v>
      </c>
    </row>
    <row r="615" spans="1:9" s="34" customFormat="1" outlineLevel="1" x14ac:dyDescent="0.25">
      <c r="A615" s="30">
        <f>+A616-1</f>
        <v>2560</v>
      </c>
      <c r="B615" s="30">
        <v>3</v>
      </c>
      <c r="C615" s="31" t="str">
        <f>+C616</f>
        <v>FIBRAS SINTÉTICAS, HULES, PLÁSTICOS Y DERIVADOS</v>
      </c>
      <c r="D615" s="35">
        <f t="shared" ref="D615:H615" si="359">+D616</f>
        <v>397500</v>
      </c>
      <c r="E615" s="35">
        <f t="shared" si="359"/>
        <v>0</v>
      </c>
      <c r="F615" s="35">
        <f t="shared" si="359"/>
        <v>397500</v>
      </c>
      <c r="G615" s="35">
        <f t="shared" si="359"/>
        <v>1595.93</v>
      </c>
      <c r="H615" s="35">
        <f t="shared" si="359"/>
        <v>1595.93</v>
      </c>
      <c r="I615" s="35">
        <f t="shared" si="335"/>
        <v>395904.07</v>
      </c>
    </row>
    <row r="616" spans="1:9" s="40" customFormat="1" outlineLevel="1" x14ac:dyDescent="0.25">
      <c r="A616" s="36">
        <v>2561</v>
      </c>
      <c r="B616" s="36">
        <v>4</v>
      </c>
      <c r="C616" s="37" t="s">
        <v>100</v>
      </c>
      <c r="D616" s="38">
        <v>397500</v>
      </c>
      <c r="E616" s="39">
        <v>0</v>
      </c>
      <c r="F616" s="39">
        <f>D616+E616</f>
        <v>397500</v>
      </c>
      <c r="G616" s="39">
        <v>1595.93</v>
      </c>
      <c r="H616" s="39">
        <v>1595.93</v>
      </c>
      <c r="I616" s="39">
        <f t="shared" si="335"/>
        <v>395904.07</v>
      </c>
    </row>
    <row r="617" spans="1:9" s="34" customFormat="1" outlineLevel="1" x14ac:dyDescent="0.25">
      <c r="A617" s="30">
        <f>+A618-1</f>
        <v>2590</v>
      </c>
      <c r="B617" s="30">
        <v>3</v>
      </c>
      <c r="C617" s="31" t="str">
        <f>+C618</f>
        <v>OTROS PRODUCTOS QUÍMICOS</v>
      </c>
      <c r="D617" s="35">
        <f t="shared" ref="D617:H617" si="360">+D618</f>
        <v>0</v>
      </c>
      <c r="E617" s="35">
        <f t="shared" si="360"/>
        <v>0</v>
      </c>
      <c r="F617" s="35">
        <f t="shared" si="360"/>
        <v>0</v>
      </c>
      <c r="G617" s="35">
        <f t="shared" si="360"/>
        <v>66879.92</v>
      </c>
      <c r="H617" s="35">
        <f t="shared" si="360"/>
        <v>66879.92</v>
      </c>
      <c r="I617" s="35">
        <f t="shared" si="335"/>
        <v>-66879.92</v>
      </c>
    </row>
    <row r="618" spans="1:9" s="40" customFormat="1" ht="14.25" customHeight="1" outlineLevel="1" x14ac:dyDescent="0.25">
      <c r="A618" s="36">
        <v>2591</v>
      </c>
      <c r="B618" s="36">
        <v>4</v>
      </c>
      <c r="C618" s="37" t="s">
        <v>101</v>
      </c>
      <c r="D618" s="38">
        <v>0</v>
      </c>
      <c r="E618" s="39">
        <v>0</v>
      </c>
      <c r="F618" s="39">
        <f>D618+E618</f>
        <v>0</v>
      </c>
      <c r="G618" s="39">
        <v>66879.92</v>
      </c>
      <c r="H618" s="39">
        <v>66879.92</v>
      </c>
      <c r="I618" s="39">
        <f t="shared" si="335"/>
        <v>-66879.92</v>
      </c>
    </row>
    <row r="619" spans="1:9" s="28" customFormat="1" ht="45" customHeight="1" outlineLevel="1" x14ac:dyDescent="0.25">
      <c r="A619" s="30">
        <v>2600</v>
      </c>
      <c r="B619" s="30">
        <v>2</v>
      </c>
      <c r="C619" s="33" t="s">
        <v>102</v>
      </c>
      <c r="D619" s="35">
        <f t="shared" ref="D619:H620" si="361">+D620</f>
        <v>20051839.359999999</v>
      </c>
      <c r="E619" s="35">
        <f t="shared" si="361"/>
        <v>0</v>
      </c>
      <c r="F619" s="35">
        <f t="shared" si="361"/>
        <v>20051839.359999999</v>
      </c>
      <c r="G619" s="35">
        <f t="shared" si="361"/>
        <v>9492514.75</v>
      </c>
      <c r="H619" s="35">
        <f t="shared" si="361"/>
        <v>9276416.7499999981</v>
      </c>
      <c r="I619" s="35">
        <f t="shared" si="335"/>
        <v>10559324.609999999</v>
      </c>
    </row>
    <row r="620" spans="1:9" s="34" customFormat="1" outlineLevel="1" x14ac:dyDescent="0.25">
      <c r="A620" s="30">
        <f>+A621-1</f>
        <v>2610</v>
      </c>
      <c r="B620" s="30">
        <v>3</v>
      </c>
      <c r="C620" s="31" t="str">
        <f>+C621</f>
        <v>COMBUSTIBLES, LUBRICANTES Y ADITIVOS</v>
      </c>
      <c r="D620" s="35">
        <f t="shared" si="361"/>
        <v>20051839.359999999</v>
      </c>
      <c r="E620" s="35">
        <f t="shared" si="361"/>
        <v>0</v>
      </c>
      <c r="F620" s="35">
        <f t="shared" si="361"/>
        <v>20051839.359999999</v>
      </c>
      <c r="G620" s="35">
        <f t="shared" si="361"/>
        <v>9492514.75</v>
      </c>
      <c r="H620" s="35">
        <f t="shared" si="361"/>
        <v>9276416.7499999981</v>
      </c>
      <c r="I620" s="35">
        <f t="shared" si="335"/>
        <v>10559324.609999999</v>
      </c>
    </row>
    <row r="621" spans="1:9" s="40" customFormat="1" outlineLevel="1" x14ac:dyDescent="0.25">
      <c r="A621" s="36">
        <v>2611</v>
      </c>
      <c r="B621" s="36">
        <v>4</v>
      </c>
      <c r="C621" s="37" t="s">
        <v>103</v>
      </c>
      <c r="D621" s="38">
        <v>20051839.359999999</v>
      </c>
      <c r="E621" s="39">
        <v>0</v>
      </c>
      <c r="F621" s="39">
        <f>D621+E621</f>
        <v>20051839.359999999</v>
      </c>
      <c r="G621" s="39">
        <v>9492514.75</v>
      </c>
      <c r="H621" s="39">
        <v>9276416.7499999981</v>
      </c>
      <c r="I621" s="39">
        <f t="shared" si="335"/>
        <v>10559324.609999999</v>
      </c>
    </row>
    <row r="622" spans="1:9" s="28" customFormat="1" ht="41.25" customHeight="1" outlineLevel="1" x14ac:dyDescent="0.25">
      <c r="A622" s="30">
        <v>2700</v>
      </c>
      <c r="B622" s="30">
        <v>2</v>
      </c>
      <c r="C622" s="33" t="s">
        <v>104</v>
      </c>
      <c r="D622" s="35">
        <f t="shared" ref="D622:H622" si="362">SUM(D623,D625,D627,D629,D631)</f>
        <v>4962424.9399999995</v>
      </c>
      <c r="E622" s="35">
        <f t="shared" si="362"/>
        <v>0</v>
      </c>
      <c r="F622" s="35">
        <f t="shared" si="362"/>
        <v>4962424.9399999995</v>
      </c>
      <c r="G622" s="35">
        <f t="shared" si="362"/>
        <v>5888900.0100000007</v>
      </c>
      <c r="H622" s="35">
        <f t="shared" si="362"/>
        <v>5612077.6100000003</v>
      </c>
      <c r="I622" s="35">
        <f t="shared" si="335"/>
        <v>-926475.07000000123</v>
      </c>
    </row>
    <row r="623" spans="1:9" s="34" customFormat="1" outlineLevel="1" x14ac:dyDescent="0.25">
      <c r="A623" s="30">
        <f>+A624-1</f>
        <v>2710</v>
      </c>
      <c r="B623" s="30">
        <v>3</v>
      </c>
      <c r="C623" s="31" t="str">
        <f>+C624</f>
        <v>VESTUARIO Y UNIFORMES</v>
      </c>
      <c r="D623" s="35">
        <f t="shared" ref="D623:H623" si="363">+D624</f>
        <v>3252424.94</v>
      </c>
      <c r="E623" s="35">
        <f t="shared" si="363"/>
        <v>0</v>
      </c>
      <c r="F623" s="35">
        <f t="shared" si="363"/>
        <v>3252424.94</v>
      </c>
      <c r="G623" s="35">
        <f t="shared" si="363"/>
        <v>5789604.4500000002</v>
      </c>
      <c r="H623" s="35">
        <f t="shared" si="363"/>
        <v>5516308.4500000002</v>
      </c>
      <c r="I623" s="35">
        <f t="shared" si="335"/>
        <v>-2537179.5100000002</v>
      </c>
    </row>
    <row r="624" spans="1:9" s="40" customFormat="1" outlineLevel="1" x14ac:dyDescent="0.25">
      <c r="A624" s="36">
        <v>2711</v>
      </c>
      <c r="B624" s="36">
        <v>4</v>
      </c>
      <c r="C624" s="37" t="s">
        <v>105</v>
      </c>
      <c r="D624" s="38">
        <v>3252424.94</v>
      </c>
      <c r="E624" s="39">
        <v>0</v>
      </c>
      <c r="F624" s="39">
        <f>D624+E624</f>
        <v>3252424.94</v>
      </c>
      <c r="G624" s="39">
        <v>5789604.4500000002</v>
      </c>
      <c r="H624" s="39">
        <v>5516308.4500000002</v>
      </c>
      <c r="I624" s="39">
        <f t="shared" si="335"/>
        <v>-2537179.5100000002</v>
      </c>
    </row>
    <row r="625" spans="1:9" s="34" customFormat="1" outlineLevel="1" x14ac:dyDescent="0.25">
      <c r="A625" s="30">
        <f>+A626-1</f>
        <v>2720</v>
      </c>
      <c r="B625" s="30">
        <v>3</v>
      </c>
      <c r="C625" s="31" t="str">
        <f>+C626</f>
        <v>PRENDAS DE SEGURIDAD Y PROTECCIÓN PERSONAL</v>
      </c>
      <c r="D625" s="35">
        <f t="shared" ref="D625:H625" si="364">+D626</f>
        <v>1710000</v>
      </c>
      <c r="E625" s="35">
        <f t="shared" si="364"/>
        <v>0</v>
      </c>
      <c r="F625" s="35">
        <f t="shared" si="364"/>
        <v>1710000</v>
      </c>
      <c r="G625" s="35">
        <f t="shared" si="364"/>
        <v>3526.4</v>
      </c>
      <c r="H625" s="35">
        <f t="shared" si="364"/>
        <v>0</v>
      </c>
      <c r="I625" s="35">
        <f t="shared" si="335"/>
        <v>1706473.6</v>
      </c>
    </row>
    <row r="626" spans="1:9" s="40" customFormat="1" outlineLevel="1" x14ac:dyDescent="0.25">
      <c r="A626" s="36">
        <v>2721</v>
      </c>
      <c r="B626" s="36">
        <v>4</v>
      </c>
      <c r="C626" s="37" t="s">
        <v>106</v>
      </c>
      <c r="D626" s="38">
        <v>1710000</v>
      </c>
      <c r="E626" s="39">
        <v>0</v>
      </c>
      <c r="F626" s="39">
        <f>D626+E626</f>
        <v>1710000</v>
      </c>
      <c r="G626" s="39">
        <v>3526.4</v>
      </c>
      <c r="H626" s="39">
        <v>0</v>
      </c>
      <c r="I626" s="39">
        <f t="shared" si="335"/>
        <v>1706473.6</v>
      </c>
    </row>
    <row r="627" spans="1:9" s="34" customFormat="1" outlineLevel="1" x14ac:dyDescent="0.25">
      <c r="A627" s="30">
        <f>+A628-1</f>
        <v>2730</v>
      </c>
      <c r="B627" s="30">
        <v>3</v>
      </c>
      <c r="C627" s="31" t="str">
        <f>+C628</f>
        <v>ARTÍCULOS DEPORTIVOS</v>
      </c>
      <c r="D627" s="35">
        <f t="shared" ref="D627:H627" si="365">+D628</f>
        <v>0</v>
      </c>
      <c r="E627" s="35">
        <f t="shared" si="365"/>
        <v>0</v>
      </c>
      <c r="F627" s="35">
        <f t="shared" si="365"/>
        <v>0</v>
      </c>
      <c r="G627" s="35">
        <f t="shared" si="365"/>
        <v>95769.16</v>
      </c>
      <c r="H627" s="35">
        <f t="shared" si="365"/>
        <v>95769.16</v>
      </c>
      <c r="I627" s="35">
        <f t="shared" si="335"/>
        <v>-95769.16</v>
      </c>
    </row>
    <row r="628" spans="1:9" s="40" customFormat="1" outlineLevel="1" x14ac:dyDescent="0.25">
      <c r="A628" s="36">
        <v>2731</v>
      </c>
      <c r="B628" s="36">
        <v>4</v>
      </c>
      <c r="C628" s="37" t="s">
        <v>107</v>
      </c>
      <c r="D628" s="38">
        <v>0</v>
      </c>
      <c r="E628" s="39">
        <v>0</v>
      </c>
      <c r="F628" s="39">
        <f>D628+E628</f>
        <v>0</v>
      </c>
      <c r="G628" s="39">
        <v>95769.16</v>
      </c>
      <c r="H628" s="39">
        <v>95769.16</v>
      </c>
      <c r="I628" s="39">
        <f t="shared" si="335"/>
        <v>-95769.16</v>
      </c>
    </row>
    <row r="629" spans="1:9" s="34" customFormat="1" outlineLevel="1" x14ac:dyDescent="0.25">
      <c r="A629" s="30">
        <f>+A630-1</f>
        <v>2740</v>
      </c>
      <c r="B629" s="30">
        <v>3</v>
      </c>
      <c r="C629" s="31" t="str">
        <f>+C630</f>
        <v>PRODUCTOS TEXTILES</v>
      </c>
      <c r="D629" s="35">
        <f t="shared" ref="D629:H629" si="366">+D630</f>
        <v>0</v>
      </c>
      <c r="E629" s="35">
        <f t="shared" si="366"/>
        <v>0</v>
      </c>
      <c r="F629" s="35">
        <f t="shared" si="366"/>
        <v>0</v>
      </c>
      <c r="G629" s="35">
        <f t="shared" si="366"/>
        <v>0</v>
      </c>
      <c r="H629" s="35">
        <f t="shared" si="366"/>
        <v>0</v>
      </c>
      <c r="I629" s="35">
        <f t="shared" si="335"/>
        <v>0</v>
      </c>
    </row>
    <row r="630" spans="1:9" s="40" customFormat="1" outlineLevel="1" x14ac:dyDescent="0.25">
      <c r="A630" s="36">
        <v>2741</v>
      </c>
      <c r="B630" s="36">
        <v>4</v>
      </c>
      <c r="C630" s="37" t="s">
        <v>108</v>
      </c>
      <c r="D630" s="38">
        <v>0</v>
      </c>
      <c r="E630" s="39">
        <v>0</v>
      </c>
      <c r="F630" s="39">
        <f>D630+E630</f>
        <v>0</v>
      </c>
      <c r="G630" s="39">
        <v>0</v>
      </c>
      <c r="H630" s="39">
        <v>0</v>
      </c>
      <c r="I630" s="39">
        <f t="shared" si="335"/>
        <v>0</v>
      </c>
    </row>
    <row r="631" spans="1:9" s="34" customFormat="1" outlineLevel="1" x14ac:dyDescent="0.25">
      <c r="A631" s="30">
        <f>+A632-1</f>
        <v>2750</v>
      </c>
      <c r="B631" s="30">
        <v>3</v>
      </c>
      <c r="C631" s="31" t="str">
        <f>+C632</f>
        <v>BLANCOS Y OTROS PRODUCTOS TEXTILES, EXCEPTO PRENDAS DE VESTIR</v>
      </c>
      <c r="D631" s="35">
        <f t="shared" ref="D631:H631" si="367">+D632</f>
        <v>0</v>
      </c>
      <c r="E631" s="35">
        <f t="shared" si="367"/>
        <v>0</v>
      </c>
      <c r="F631" s="35">
        <f t="shared" si="367"/>
        <v>0</v>
      </c>
      <c r="G631" s="35">
        <f t="shared" si="367"/>
        <v>0</v>
      </c>
      <c r="H631" s="35">
        <f t="shared" si="367"/>
        <v>0</v>
      </c>
      <c r="I631" s="35">
        <f t="shared" si="335"/>
        <v>0</v>
      </c>
    </row>
    <row r="632" spans="1:9" s="40" customFormat="1" outlineLevel="1" x14ac:dyDescent="0.25">
      <c r="A632" s="36">
        <v>2751</v>
      </c>
      <c r="B632" s="36">
        <v>4</v>
      </c>
      <c r="C632" s="37" t="s">
        <v>109</v>
      </c>
      <c r="D632" s="38">
        <v>0</v>
      </c>
      <c r="E632" s="39">
        <v>0</v>
      </c>
      <c r="F632" s="39">
        <f>D632+E632</f>
        <v>0</v>
      </c>
      <c r="G632" s="39">
        <v>0</v>
      </c>
      <c r="H632" s="39">
        <v>0</v>
      </c>
      <c r="I632" s="39">
        <f t="shared" si="335"/>
        <v>0</v>
      </c>
    </row>
    <row r="633" spans="1:9" s="28" customFormat="1" ht="45" customHeight="1" outlineLevel="1" x14ac:dyDescent="0.25">
      <c r="A633" s="30">
        <v>2800</v>
      </c>
      <c r="B633" s="30">
        <v>2</v>
      </c>
      <c r="C633" s="33" t="s">
        <v>110</v>
      </c>
      <c r="D633" s="35">
        <f t="shared" ref="D633:H633" si="368">SUM(D634,D636,D638)</f>
        <v>32408659.369999997</v>
      </c>
      <c r="E633" s="35">
        <f t="shared" si="368"/>
        <v>0</v>
      </c>
      <c r="F633" s="35">
        <f t="shared" si="368"/>
        <v>32408659.369999997</v>
      </c>
      <c r="G633" s="35">
        <f t="shared" si="368"/>
        <v>4148960.4</v>
      </c>
      <c r="H633" s="35">
        <f t="shared" si="368"/>
        <v>4148960.4</v>
      </c>
      <c r="I633" s="35">
        <f t="shared" ref="I633:I698" si="369">+F633-G633</f>
        <v>28259698.969999999</v>
      </c>
    </row>
    <row r="634" spans="1:9" s="34" customFormat="1" outlineLevel="1" x14ac:dyDescent="0.25">
      <c r="A634" s="30">
        <f>+A635-1</f>
        <v>2810</v>
      </c>
      <c r="B634" s="30">
        <v>3</v>
      </c>
      <c r="C634" s="31" t="str">
        <f>+C635</f>
        <v>SUSTANCIAS Y MATERIALES EXPLOSIVOS</v>
      </c>
      <c r="D634" s="35">
        <f t="shared" ref="D634:H634" si="370">+D635</f>
        <v>0</v>
      </c>
      <c r="E634" s="35">
        <f t="shared" si="370"/>
        <v>0</v>
      </c>
      <c r="F634" s="35">
        <f t="shared" si="370"/>
        <v>0</v>
      </c>
      <c r="G634" s="35">
        <f t="shared" si="370"/>
        <v>0</v>
      </c>
      <c r="H634" s="35">
        <f t="shared" si="370"/>
        <v>0</v>
      </c>
      <c r="I634" s="35">
        <f t="shared" si="369"/>
        <v>0</v>
      </c>
    </row>
    <row r="635" spans="1:9" s="40" customFormat="1" outlineLevel="1" x14ac:dyDescent="0.25">
      <c r="A635" s="36">
        <v>2811</v>
      </c>
      <c r="B635" s="36">
        <v>4</v>
      </c>
      <c r="C635" s="37" t="s">
        <v>111</v>
      </c>
      <c r="D635" s="38">
        <v>0</v>
      </c>
      <c r="E635" s="39">
        <v>0</v>
      </c>
      <c r="F635" s="39">
        <f>D635+E635</f>
        <v>0</v>
      </c>
      <c r="G635" s="39">
        <v>0</v>
      </c>
      <c r="H635" s="39">
        <v>0</v>
      </c>
      <c r="I635" s="39">
        <f t="shared" si="369"/>
        <v>0</v>
      </c>
    </row>
    <row r="636" spans="1:9" s="34" customFormat="1" outlineLevel="1" x14ac:dyDescent="0.25">
      <c r="A636" s="30">
        <f>+A637-1</f>
        <v>2820</v>
      </c>
      <c r="B636" s="30">
        <v>3</v>
      </c>
      <c r="C636" s="31" t="str">
        <f>+C637</f>
        <v>MATERIALES DE SEGURIDAD PÚBLICA</v>
      </c>
      <c r="D636" s="35">
        <f t="shared" ref="D636:H636" si="371">+D637</f>
        <v>0</v>
      </c>
      <c r="E636" s="35">
        <f t="shared" si="371"/>
        <v>0</v>
      </c>
      <c r="F636" s="35">
        <f t="shared" si="371"/>
        <v>0</v>
      </c>
      <c r="G636" s="35">
        <f t="shared" si="371"/>
        <v>0</v>
      </c>
      <c r="H636" s="35">
        <f t="shared" si="371"/>
        <v>0</v>
      </c>
      <c r="I636" s="35">
        <f t="shared" si="369"/>
        <v>0</v>
      </c>
    </row>
    <row r="637" spans="1:9" s="40" customFormat="1" ht="15" customHeight="1" outlineLevel="1" x14ac:dyDescent="0.25">
      <c r="A637" s="36">
        <v>2821</v>
      </c>
      <c r="B637" s="36">
        <v>4</v>
      </c>
      <c r="C637" s="37" t="s">
        <v>112</v>
      </c>
      <c r="D637" s="38">
        <v>0</v>
      </c>
      <c r="E637" s="39">
        <v>0</v>
      </c>
      <c r="F637" s="39">
        <f>D637+E637</f>
        <v>0</v>
      </c>
      <c r="G637" s="39">
        <v>0</v>
      </c>
      <c r="H637" s="39">
        <v>0</v>
      </c>
      <c r="I637" s="39">
        <f t="shared" si="369"/>
        <v>0</v>
      </c>
    </row>
    <row r="638" spans="1:9" s="34" customFormat="1" outlineLevel="1" x14ac:dyDescent="0.25">
      <c r="A638" s="30">
        <f>+A639-1</f>
        <v>2830</v>
      </c>
      <c r="B638" s="30">
        <v>3</v>
      </c>
      <c r="C638" s="31" t="str">
        <f>+C639</f>
        <v>PRENDAS DE PROTECCIÓN PARA SEGURIDAD PÚBLICA Y NACIONAL</v>
      </c>
      <c r="D638" s="35">
        <f t="shared" ref="D638:H638" si="372">+D639</f>
        <v>32408659.369999997</v>
      </c>
      <c r="E638" s="35">
        <f t="shared" si="372"/>
        <v>0</v>
      </c>
      <c r="F638" s="35">
        <f t="shared" si="372"/>
        <v>32408659.369999997</v>
      </c>
      <c r="G638" s="35">
        <f t="shared" si="372"/>
        <v>4148960.4</v>
      </c>
      <c r="H638" s="35">
        <f t="shared" si="372"/>
        <v>4148960.4</v>
      </c>
      <c r="I638" s="35">
        <f t="shared" si="369"/>
        <v>28259698.969999999</v>
      </c>
    </row>
    <row r="639" spans="1:9" s="40" customFormat="1" ht="15" customHeight="1" outlineLevel="1" x14ac:dyDescent="0.25">
      <c r="A639" s="36">
        <v>2831</v>
      </c>
      <c r="B639" s="36">
        <v>4</v>
      </c>
      <c r="C639" s="37" t="s">
        <v>113</v>
      </c>
      <c r="D639" s="38">
        <v>32408659.369999997</v>
      </c>
      <c r="E639" s="39">
        <v>0</v>
      </c>
      <c r="F639" s="39">
        <f>D639+E639</f>
        <v>32408659.369999997</v>
      </c>
      <c r="G639" s="39">
        <v>4148960.4</v>
      </c>
      <c r="H639" s="39">
        <v>4148960.4</v>
      </c>
      <c r="I639" s="39">
        <f t="shared" si="369"/>
        <v>28259698.969999999</v>
      </c>
    </row>
    <row r="640" spans="1:9" s="28" customFormat="1" ht="46.5" customHeight="1" outlineLevel="1" x14ac:dyDescent="0.25">
      <c r="A640" s="30">
        <v>2900</v>
      </c>
      <c r="B640" s="30">
        <v>2</v>
      </c>
      <c r="C640" s="33" t="s">
        <v>114</v>
      </c>
      <c r="D640" s="35">
        <f t="shared" ref="D640:H640" si="373">SUM(D641,D643,D645,D647,D649,D651,D653,D655,D657)</f>
        <v>3123802.17</v>
      </c>
      <c r="E640" s="35">
        <f t="shared" si="373"/>
        <v>0</v>
      </c>
      <c r="F640" s="35">
        <f t="shared" si="373"/>
        <v>3123802.17</v>
      </c>
      <c r="G640" s="35">
        <f t="shared" si="373"/>
        <v>533941.27</v>
      </c>
      <c r="H640" s="35">
        <f t="shared" si="373"/>
        <v>259730.97</v>
      </c>
      <c r="I640" s="35">
        <f t="shared" si="369"/>
        <v>2589860.9</v>
      </c>
    </row>
    <row r="641" spans="1:9" s="34" customFormat="1" outlineLevel="1" x14ac:dyDescent="0.25">
      <c r="A641" s="30">
        <f>+A642-1</f>
        <v>2910</v>
      </c>
      <c r="B641" s="30">
        <v>3</v>
      </c>
      <c r="C641" s="31" t="str">
        <f>+C642</f>
        <v>HERRAMIENTAS MENORES</v>
      </c>
      <c r="D641" s="35">
        <f t="shared" ref="D641:H641" si="374">+D642</f>
        <v>490000</v>
      </c>
      <c r="E641" s="35">
        <f t="shared" si="374"/>
        <v>0</v>
      </c>
      <c r="F641" s="35">
        <f t="shared" si="374"/>
        <v>490000</v>
      </c>
      <c r="G641" s="35">
        <f t="shared" si="374"/>
        <v>39179.199999999997</v>
      </c>
      <c r="H641" s="35">
        <f t="shared" si="374"/>
        <v>17290</v>
      </c>
      <c r="I641" s="35">
        <f t="shared" si="369"/>
        <v>450820.8</v>
      </c>
    </row>
    <row r="642" spans="1:9" s="40" customFormat="1" outlineLevel="1" x14ac:dyDescent="0.25">
      <c r="A642" s="36">
        <v>2911</v>
      </c>
      <c r="B642" s="36">
        <v>4</v>
      </c>
      <c r="C642" s="37" t="s">
        <v>115</v>
      </c>
      <c r="D642" s="38">
        <v>490000</v>
      </c>
      <c r="E642" s="39">
        <v>0</v>
      </c>
      <c r="F642" s="39">
        <f>D642+E642</f>
        <v>490000</v>
      </c>
      <c r="G642" s="39">
        <v>39179.199999999997</v>
      </c>
      <c r="H642" s="39">
        <v>17290</v>
      </c>
      <c r="I642" s="39">
        <f t="shared" si="369"/>
        <v>450820.8</v>
      </c>
    </row>
    <row r="643" spans="1:9" s="34" customFormat="1" outlineLevel="1" x14ac:dyDescent="0.25">
      <c r="A643" s="30">
        <f>+A644-1</f>
        <v>2920</v>
      </c>
      <c r="B643" s="30">
        <v>3</v>
      </c>
      <c r="C643" s="31" t="str">
        <f>+C644</f>
        <v>REFACCIONES Y ACCESORIOS MENORES DE EDIFICIOS</v>
      </c>
      <c r="D643" s="35">
        <f t="shared" ref="D643:H643" si="375">+D644</f>
        <v>0</v>
      </c>
      <c r="E643" s="35">
        <f t="shared" si="375"/>
        <v>0</v>
      </c>
      <c r="F643" s="35">
        <f t="shared" si="375"/>
        <v>0</v>
      </c>
      <c r="G643" s="35">
        <f t="shared" si="375"/>
        <v>0</v>
      </c>
      <c r="H643" s="35">
        <f t="shared" si="375"/>
        <v>0</v>
      </c>
      <c r="I643" s="35">
        <f t="shared" si="369"/>
        <v>0</v>
      </c>
    </row>
    <row r="644" spans="1:9" s="40" customFormat="1" outlineLevel="1" x14ac:dyDescent="0.25">
      <c r="A644" s="36">
        <v>2921</v>
      </c>
      <c r="B644" s="36">
        <v>4</v>
      </c>
      <c r="C644" s="37" t="s">
        <v>116</v>
      </c>
      <c r="D644" s="38">
        <v>0</v>
      </c>
      <c r="E644" s="39">
        <v>0</v>
      </c>
      <c r="F644" s="39">
        <f>D644+E644</f>
        <v>0</v>
      </c>
      <c r="G644" s="39">
        <v>0</v>
      </c>
      <c r="H644" s="39">
        <v>0</v>
      </c>
      <c r="I644" s="39">
        <f t="shared" si="369"/>
        <v>0</v>
      </c>
    </row>
    <row r="645" spans="1:9" s="34" customFormat="1" ht="30" outlineLevel="1" x14ac:dyDescent="0.25">
      <c r="A645" s="30">
        <f>+A646-1</f>
        <v>2930</v>
      </c>
      <c r="B645" s="30">
        <v>3</v>
      </c>
      <c r="C645" s="31" t="str">
        <f>+C646</f>
        <v>REFACCIONES Y ACCESORIOS MENORES DE MOBILIARIO Y EQUIPO DE ADMINISTRACIÓN, EDUCACIONAL Y RECREATIVO</v>
      </c>
      <c r="D645" s="35">
        <f t="shared" ref="D645:H645" si="376">+D646</f>
        <v>0</v>
      </c>
      <c r="E645" s="35">
        <f t="shared" si="376"/>
        <v>0</v>
      </c>
      <c r="F645" s="35">
        <f t="shared" si="376"/>
        <v>0</v>
      </c>
      <c r="G645" s="35">
        <f t="shared" si="376"/>
        <v>0</v>
      </c>
      <c r="H645" s="35">
        <f t="shared" si="376"/>
        <v>0</v>
      </c>
      <c r="I645" s="35">
        <f t="shared" si="369"/>
        <v>0</v>
      </c>
    </row>
    <row r="646" spans="1:9" s="40" customFormat="1" ht="30" outlineLevel="1" x14ac:dyDescent="0.25">
      <c r="A646" s="36">
        <v>2931</v>
      </c>
      <c r="B646" s="36">
        <v>4</v>
      </c>
      <c r="C646" s="37" t="s">
        <v>117</v>
      </c>
      <c r="D646" s="38">
        <v>0</v>
      </c>
      <c r="E646" s="39">
        <v>0</v>
      </c>
      <c r="F646" s="39">
        <f>D646+E646</f>
        <v>0</v>
      </c>
      <c r="G646" s="39">
        <v>0</v>
      </c>
      <c r="H646" s="39">
        <v>0</v>
      </c>
      <c r="I646" s="39">
        <f t="shared" si="369"/>
        <v>0</v>
      </c>
    </row>
    <row r="647" spans="1:9" s="34" customFormat="1" ht="30" outlineLevel="1" x14ac:dyDescent="0.25">
      <c r="A647" s="30">
        <f>+A648-1</f>
        <v>2940</v>
      </c>
      <c r="B647" s="30">
        <v>3</v>
      </c>
      <c r="C647" s="31" t="str">
        <f>+C648</f>
        <v>REFACCIONES Y ACCESORIOS MENORES DE EQUIPO DE CÓMPUTO Y TECNOLOGÍAS DE LA INFORMACIÓN</v>
      </c>
      <c r="D647" s="35">
        <f t="shared" ref="D647:H647" si="377">+D648</f>
        <v>30000</v>
      </c>
      <c r="E647" s="35">
        <f t="shared" si="377"/>
        <v>0</v>
      </c>
      <c r="F647" s="35">
        <f t="shared" si="377"/>
        <v>30000</v>
      </c>
      <c r="G647" s="35">
        <f t="shared" si="377"/>
        <v>0</v>
      </c>
      <c r="H647" s="35">
        <f t="shared" si="377"/>
        <v>0</v>
      </c>
      <c r="I647" s="35">
        <f t="shared" si="369"/>
        <v>30000</v>
      </c>
    </row>
    <row r="648" spans="1:9" s="40" customFormat="1" ht="30" outlineLevel="1" x14ac:dyDescent="0.25">
      <c r="A648" s="36">
        <v>2941</v>
      </c>
      <c r="B648" s="36">
        <v>4</v>
      </c>
      <c r="C648" s="37" t="s">
        <v>118</v>
      </c>
      <c r="D648" s="38">
        <v>30000</v>
      </c>
      <c r="E648" s="39">
        <v>0</v>
      </c>
      <c r="F648" s="39">
        <f>D648+E648</f>
        <v>30000</v>
      </c>
      <c r="G648" s="39">
        <v>0</v>
      </c>
      <c r="H648" s="39">
        <v>0</v>
      </c>
      <c r="I648" s="39">
        <f t="shared" si="369"/>
        <v>30000</v>
      </c>
    </row>
    <row r="649" spans="1:9" s="34" customFormat="1" ht="30" outlineLevel="1" x14ac:dyDescent="0.25">
      <c r="A649" s="30">
        <f>+A650-1</f>
        <v>2950</v>
      </c>
      <c r="B649" s="30">
        <v>3</v>
      </c>
      <c r="C649" s="31" t="str">
        <f>+C650</f>
        <v>REFACCIONES Y ACCESORIOS MENORES DE EQUIPO E INSTRUMENTAL MÉDICO Y DE LABORATORIO</v>
      </c>
      <c r="D649" s="35">
        <f t="shared" ref="D649:H649" si="378">+D650</f>
        <v>0</v>
      </c>
      <c r="E649" s="35">
        <f t="shared" si="378"/>
        <v>0</v>
      </c>
      <c r="F649" s="35">
        <f t="shared" si="378"/>
        <v>0</v>
      </c>
      <c r="G649" s="35">
        <f t="shared" si="378"/>
        <v>0</v>
      </c>
      <c r="H649" s="35">
        <f t="shared" si="378"/>
        <v>0</v>
      </c>
      <c r="I649" s="35">
        <f t="shared" si="369"/>
        <v>0</v>
      </c>
    </row>
    <row r="650" spans="1:9" s="40" customFormat="1" ht="30" outlineLevel="1" x14ac:dyDescent="0.25">
      <c r="A650" s="36">
        <v>2951</v>
      </c>
      <c r="B650" s="36">
        <v>4</v>
      </c>
      <c r="C650" s="37" t="s">
        <v>119</v>
      </c>
      <c r="D650" s="38">
        <v>0</v>
      </c>
      <c r="E650" s="39">
        <v>0</v>
      </c>
      <c r="F650" s="39">
        <f>D650+E650</f>
        <v>0</v>
      </c>
      <c r="G650" s="39">
        <v>0</v>
      </c>
      <c r="H650" s="39">
        <v>0</v>
      </c>
      <c r="I650" s="39">
        <f t="shared" si="369"/>
        <v>0</v>
      </c>
    </row>
    <row r="651" spans="1:9" s="34" customFormat="1" outlineLevel="1" x14ac:dyDescent="0.25">
      <c r="A651" s="30">
        <f>+A652-1</f>
        <v>2960</v>
      </c>
      <c r="B651" s="30">
        <v>3</v>
      </c>
      <c r="C651" s="31" t="str">
        <f>+C652</f>
        <v>REFACCIONES Y ACCESORIOS MENORES DE EQUIPO DE TRANSPORTE</v>
      </c>
      <c r="D651" s="35">
        <f t="shared" ref="D651:H651" si="379">+D652</f>
        <v>2603802.17</v>
      </c>
      <c r="E651" s="35">
        <f t="shared" si="379"/>
        <v>0</v>
      </c>
      <c r="F651" s="35">
        <f t="shared" si="379"/>
        <v>2603802.17</v>
      </c>
      <c r="G651" s="35">
        <f t="shared" si="379"/>
        <v>471570.79000000004</v>
      </c>
      <c r="H651" s="35">
        <f t="shared" si="379"/>
        <v>225730.93</v>
      </c>
      <c r="I651" s="35">
        <f t="shared" si="369"/>
        <v>2132231.38</v>
      </c>
    </row>
    <row r="652" spans="1:9" s="40" customFormat="1" outlineLevel="1" x14ac:dyDescent="0.25">
      <c r="A652" s="36">
        <v>2961</v>
      </c>
      <c r="B652" s="36">
        <v>4</v>
      </c>
      <c r="C652" s="37" t="s">
        <v>120</v>
      </c>
      <c r="D652" s="38">
        <v>2603802.17</v>
      </c>
      <c r="E652" s="39">
        <v>0</v>
      </c>
      <c r="F652" s="39">
        <f>D652+E652</f>
        <v>2603802.17</v>
      </c>
      <c r="G652" s="39">
        <v>471570.79000000004</v>
      </c>
      <c r="H652" s="39">
        <v>225730.93</v>
      </c>
      <c r="I652" s="39">
        <f t="shared" si="369"/>
        <v>2132231.38</v>
      </c>
    </row>
    <row r="653" spans="1:9" s="34" customFormat="1" ht="30" outlineLevel="1" x14ac:dyDescent="0.25">
      <c r="A653" s="30">
        <f>+A654-1</f>
        <v>2970</v>
      </c>
      <c r="B653" s="30">
        <v>3</v>
      </c>
      <c r="C653" s="31" t="str">
        <f>+C654</f>
        <v>REFACCIONES Y ACCESORIOS MENORES DE EQUIPO DE DEFENSA Y SEGURIDAD</v>
      </c>
      <c r="D653" s="35">
        <f t="shared" ref="D653:H653" si="380">+D654</f>
        <v>0</v>
      </c>
      <c r="E653" s="35">
        <f t="shared" si="380"/>
        <v>0</v>
      </c>
      <c r="F653" s="35">
        <f t="shared" si="380"/>
        <v>0</v>
      </c>
      <c r="G653" s="35">
        <f t="shared" si="380"/>
        <v>0</v>
      </c>
      <c r="H653" s="35">
        <f t="shared" si="380"/>
        <v>0</v>
      </c>
      <c r="I653" s="35">
        <f t="shared" si="369"/>
        <v>0</v>
      </c>
    </row>
    <row r="654" spans="1:9" s="40" customFormat="1" ht="15" customHeight="1" outlineLevel="1" x14ac:dyDescent="0.25">
      <c r="A654" s="36">
        <v>2971</v>
      </c>
      <c r="B654" s="36">
        <v>4</v>
      </c>
      <c r="C654" s="37" t="s">
        <v>121</v>
      </c>
      <c r="D654" s="38">
        <v>0</v>
      </c>
      <c r="E654" s="39">
        <v>0</v>
      </c>
      <c r="F654" s="39">
        <f>D654+E654</f>
        <v>0</v>
      </c>
      <c r="G654" s="39">
        <v>0</v>
      </c>
      <c r="H654" s="39">
        <v>0</v>
      </c>
      <c r="I654" s="39">
        <f t="shared" si="369"/>
        <v>0</v>
      </c>
    </row>
    <row r="655" spans="1:9" s="34" customFormat="1" ht="30" outlineLevel="1" x14ac:dyDescent="0.25">
      <c r="A655" s="30">
        <f>+A656-1</f>
        <v>2980</v>
      </c>
      <c r="B655" s="30">
        <v>3</v>
      </c>
      <c r="C655" s="31" t="str">
        <f>+C656</f>
        <v>REFACCIONES Y ACCESORIOS MENORES DE MAQUINARIA Y OTROS EQUIPOS</v>
      </c>
      <c r="D655" s="35">
        <f t="shared" ref="D655:H655" si="381">+D656</f>
        <v>0</v>
      </c>
      <c r="E655" s="35">
        <f t="shared" si="381"/>
        <v>0</v>
      </c>
      <c r="F655" s="35">
        <f t="shared" si="381"/>
        <v>0</v>
      </c>
      <c r="G655" s="35">
        <f t="shared" si="381"/>
        <v>23191.279999999999</v>
      </c>
      <c r="H655" s="35">
        <f t="shared" si="381"/>
        <v>16710.04</v>
      </c>
      <c r="I655" s="35">
        <f t="shared" si="369"/>
        <v>-23191.279999999999</v>
      </c>
    </row>
    <row r="656" spans="1:9" s="40" customFormat="1" outlineLevel="1" x14ac:dyDescent="0.25">
      <c r="A656" s="36">
        <v>2981</v>
      </c>
      <c r="B656" s="36">
        <v>4</v>
      </c>
      <c r="C656" s="37" t="s">
        <v>122</v>
      </c>
      <c r="D656" s="38">
        <v>0</v>
      </c>
      <c r="E656" s="39">
        <v>0</v>
      </c>
      <c r="F656" s="39">
        <f>D656+E656</f>
        <v>0</v>
      </c>
      <c r="G656" s="39">
        <v>23191.279999999999</v>
      </c>
      <c r="H656" s="39">
        <v>16710.04</v>
      </c>
      <c r="I656" s="39">
        <f t="shared" si="369"/>
        <v>-23191.279999999999</v>
      </c>
    </row>
    <row r="657" spans="1:9" s="34" customFormat="1" outlineLevel="1" x14ac:dyDescent="0.25">
      <c r="A657" s="30">
        <f>+A658-1</f>
        <v>2990</v>
      </c>
      <c r="B657" s="30">
        <v>3</v>
      </c>
      <c r="C657" s="31" t="str">
        <f>+C658</f>
        <v>REFACCIONES Y ACCESORIOS MENORES OTROS BIENES MUEBLES</v>
      </c>
      <c r="D657" s="35">
        <f t="shared" ref="D657:H657" si="382">+D658</f>
        <v>0</v>
      </c>
      <c r="E657" s="35">
        <f t="shared" si="382"/>
        <v>0</v>
      </c>
      <c r="F657" s="35">
        <f t="shared" si="382"/>
        <v>0</v>
      </c>
      <c r="G657" s="35">
        <f t="shared" si="382"/>
        <v>0</v>
      </c>
      <c r="H657" s="35">
        <f t="shared" si="382"/>
        <v>0</v>
      </c>
      <c r="I657" s="35">
        <f t="shared" si="369"/>
        <v>0</v>
      </c>
    </row>
    <row r="658" spans="1:9" s="40" customFormat="1" outlineLevel="1" x14ac:dyDescent="0.25">
      <c r="A658" s="36">
        <v>2991</v>
      </c>
      <c r="B658" s="36">
        <v>4</v>
      </c>
      <c r="C658" s="37" t="s">
        <v>123</v>
      </c>
      <c r="D658" s="38">
        <v>0</v>
      </c>
      <c r="E658" s="39">
        <v>0</v>
      </c>
      <c r="F658" s="39">
        <f>D658+E658</f>
        <v>0</v>
      </c>
      <c r="G658" s="39">
        <v>0</v>
      </c>
      <c r="H658" s="39">
        <v>0</v>
      </c>
      <c r="I658" s="39">
        <f t="shared" si="369"/>
        <v>0</v>
      </c>
    </row>
    <row r="659" spans="1:9" s="28" customFormat="1" ht="27.95" customHeight="1" x14ac:dyDescent="0.25">
      <c r="A659" s="30">
        <v>3000</v>
      </c>
      <c r="B659" s="30">
        <v>1</v>
      </c>
      <c r="C659" s="31" t="s">
        <v>124</v>
      </c>
      <c r="D659" s="32">
        <f t="shared" ref="D659:H659" si="383">SUM(D660,D679,D696,D711,D724,D743,D758,D777,D789)</f>
        <v>156524974.28</v>
      </c>
      <c r="E659" s="32">
        <f t="shared" si="383"/>
        <v>-13500859</v>
      </c>
      <c r="F659" s="32">
        <f t="shared" si="383"/>
        <v>143024115.28</v>
      </c>
      <c r="G659" s="32">
        <f t="shared" si="383"/>
        <v>21856246.149999995</v>
      </c>
      <c r="H659" s="32">
        <f t="shared" si="383"/>
        <v>11931650.270000001</v>
      </c>
      <c r="I659" s="32">
        <f t="shared" si="369"/>
        <v>121167869.13000001</v>
      </c>
    </row>
    <row r="660" spans="1:9" s="28" customFormat="1" ht="39.75" customHeight="1" x14ac:dyDescent="0.25">
      <c r="A660" s="30">
        <v>3100</v>
      </c>
      <c r="B660" s="30">
        <v>2</v>
      </c>
      <c r="C660" s="33" t="s">
        <v>125</v>
      </c>
      <c r="D660" s="32">
        <f t="shared" ref="D660:H660" si="384">SUM(D661,D663,D665,D667,D669,D671,D673,D675,D677)</f>
        <v>2020000</v>
      </c>
      <c r="E660" s="32">
        <f t="shared" si="384"/>
        <v>0</v>
      </c>
      <c r="F660" s="32">
        <f t="shared" si="384"/>
        <v>2020000</v>
      </c>
      <c r="G660" s="32">
        <f t="shared" si="384"/>
        <v>363082.97</v>
      </c>
      <c r="H660" s="32">
        <f t="shared" si="384"/>
        <v>269278.37</v>
      </c>
      <c r="I660" s="32">
        <f t="shared" si="369"/>
        <v>1656917.03</v>
      </c>
    </row>
    <row r="661" spans="1:9" s="34" customFormat="1" outlineLevel="1" x14ac:dyDescent="0.25">
      <c r="A661" s="30">
        <f>+A662-1</f>
        <v>3110</v>
      </c>
      <c r="B661" s="30">
        <v>3</v>
      </c>
      <c r="C661" s="31" t="str">
        <f>+C662</f>
        <v>ENERGÍA ELÉCTRICA</v>
      </c>
      <c r="D661" s="35">
        <f t="shared" ref="D661:H661" si="385">+D662</f>
        <v>0</v>
      </c>
      <c r="E661" s="35">
        <f t="shared" si="385"/>
        <v>0</v>
      </c>
      <c r="F661" s="35">
        <f t="shared" si="385"/>
        <v>0</v>
      </c>
      <c r="G661" s="35">
        <f t="shared" si="385"/>
        <v>0</v>
      </c>
      <c r="H661" s="35">
        <f t="shared" si="385"/>
        <v>0</v>
      </c>
      <c r="I661" s="35">
        <f t="shared" si="369"/>
        <v>0</v>
      </c>
    </row>
    <row r="662" spans="1:9" s="40" customFormat="1" outlineLevel="1" x14ac:dyDescent="0.25">
      <c r="A662" s="36">
        <v>3111</v>
      </c>
      <c r="B662" s="36">
        <v>4</v>
      </c>
      <c r="C662" s="37" t="s">
        <v>126</v>
      </c>
      <c r="D662" s="38">
        <v>0</v>
      </c>
      <c r="E662" s="39">
        <v>0</v>
      </c>
      <c r="F662" s="39">
        <f>D662+E662</f>
        <v>0</v>
      </c>
      <c r="G662" s="39">
        <v>0</v>
      </c>
      <c r="H662" s="39">
        <v>0</v>
      </c>
      <c r="I662" s="39">
        <f t="shared" si="369"/>
        <v>0</v>
      </c>
    </row>
    <row r="663" spans="1:9" s="34" customFormat="1" outlineLevel="1" x14ac:dyDescent="0.25">
      <c r="A663" s="30">
        <f>+A664-1</f>
        <v>3120</v>
      </c>
      <c r="B663" s="30">
        <v>3</v>
      </c>
      <c r="C663" s="31" t="str">
        <f>+C664</f>
        <v>GAS</v>
      </c>
      <c r="D663" s="35">
        <f t="shared" ref="D663:H663" si="386">+D664</f>
        <v>0</v>
      </c>
      <c r="E663" s="35">
        <f t="shared" si="386"/>
        <v>0</v>
      </c>
      <c r="F663" s="35">
        <f t="shared" si="386"/>
        <v>0</v>
      </c>
      <c r="G663" s="35">
        <f t="shared" si="386"/>
        <v>0</v>
      </c>
      <c r="H663" s="35">
        <f t="shared" si="386"/>
        <v>0</v>
      </c>
      <c r="I663" s="35">
        <f t="shared" si="369"/>
        <v>0</v>
      </c>
    </row>
    <row r="664" spans="1:9" s="40" customFormat="1" outlineLevel="1" x14ac:dyDescent="0.25">
      <c r="A664" s="36">
        <v>3121</v>
      </c>
      <c r="B664" s="36">
        <v>4</v>
      </c>
      <c r="C664" s="37" t="s">
        <v>127</v>
      </c>
      <c r="D664" s="38">
        <v>0</v>
      </c>
      <c r="E664" s="39">
        <v>0</v>
      </c>
      <c r="F664" s="39">
        <f>D664+E664</f>
        <v>0</v>
      </c>
      <c r="G664" s="39">
        <v>0</v>
      </c>
      <c r="H664" s="39">
        <v>0</v>
      </c>
      <c r="I664" s="39">
        <f t="shared" si="369"/>
        <v>0</v>
      </c>
    </row>
    <row r="665" spans="1:9" s="34" customFormat="1" outlineLevel="1" x14ac:dyDescent="0.25">
      <c r="A665" s="30">
        <f>+A666-1</f>
        <v>3130</v>
      </c>
      <c r="B665" s="30">
        <v>3</v>
      </c>
      <c r="C665" s="31" t="str">
        <f>+C666</f>
        <v>AGUA</v>
      </c>
      <c r="D665" s="35">
        <f t="shared" ref="D665:H665" si="387">+D666</f>
        <v>0</v>
      </c>
      <c r="E665" s="35">
        <f t="shared" si="387"/>
        <v>0</v>
      </c>
      <c r="F665" s="35">
        <f t="shared" si="387"/>
        <v>0</v>
      </c>
      <c r="G665" s="35">
        <f t="shared" si="387"/>
        <v>0</v>
      </c>
      <c r="H665" s="35">
        <f t="shared" si="387"/>
        <v>0</v>
      </c>
      <c r="I665" s="35">
        <f t="shared" si="369"/>
        <v>0</v>
      </c>
    </row>
    <row r="666" spans="1:9" s="40" customFormat="1" outlineLevel="1" x14ac:dyDescent="0.25">
      <c r="A666" s="36">
        <v>3131</v>
      </c>
      <c r="B666" s="36">
        <v>4</v>
      </c>
      <c r="C666" s="37" t="s">
        <v>128</v>
      </c>
      <c r="D666" s="38">
        <v>0</v>
      </c>
      <c r="E666" s="39">
        <v>0</v>
      </c>
      <c r="F666" s="39">
        <f>D666+E666</f>
        <v>0</v>
      </c>
      <c r="G666" s="39">
        <v>0</v>
      </c>
      <c r="H666" s="39">
        <v>0</v>
      </c>
      <c r="I666" s="39">
        <f t="shared" si="369"/>
        <v>0</v>
      </c>
    </row>
    <row r="667" spans="1:9" s="34" customFormat="1" outlineLevel="1" x14ac:dyDescent="0.25">
      <c r="A667" s="30">
        <f>+A668-1</f>
        <v>3140</v>
      </c>
      <c r="B667" s="30">
        <v>3</v>
      </c>
      <c r="C667" s="31" t="str">
        <f>+C668</f>
        <v>TELEFONÍA TRADICIONAL</v>
      </c>
      <c r="D667" s="35">
        <f t="shared" ref="D667:H667" si="388">+D668</f>
        <v>0</v>
      </c>
      <c r="E667" s="35">
        <f t="shared" si="388"/>
        <v>0</v>
      </c>
      <c r="F667" s="35">
        <f t="shared" si="388"/>
        <v>0</v>
      </c>
      <c r="G667" s="35">
        <f t="shared" si="388"/>
        <v>0</v>
      </c>
      <c r="H667" s="35">
        <f t="shared" si="388"/>
        <v>0</v>
      </c>
      <c r="I667" s="35">
        <f t="shared" si="369"/>
        <v>0</v>
      </c>
    </row>
    <row r="668" spans="1:9" s="40" customFormat="1" outlineLevel="1" x14ac:dyDescent="0.25">
      <c r="A668" s="36">
        <v>3141</v>
      </c>
      <c r="B668" s="36">
        <v>4</v>
      </c>
      <c r="C668" s="37" t="s">
        <v>129</v>
      </c>
      <c r="D668" s="38">
        <v>0</v>
      </c>
      <c r="E668" s="39">
        <v>0</v>
      </c>
      <c r="F668" s="39">
        <f>D668+E668</f>
        <v>0</v>
      </c>
      <c r="G668" s="39">
        <v>0</v>
      </c>
      <c r="H668" s="39">
        <v>0</v>
      </c>
      <c r="I668" s="39">
        <f t="shared" si="369"/>
        <v>0</v>
      </c>
    </row>
    <row r="669" spans="1:9" s="34" customFormat="1" outlineLevel="1" x14ac:dyDescent="0.25">
      <c r="A669" s="30">
        <f>+A670-1</f>
        <v>3150</v>
      </c>
      <c r="B669" s="30">
        <v>3</v>
      </c>
      <c r="C669" s="31" t="str">
        <f>+C670</f>
        <v>TELEFONÍA CELULAR</v>
      </c>
      <c r="D669" s="35">
        <f t="shared" ref="D669:H669" si="389">+D670</f>
        <v>0</v>
      </c>
      <c r="E669" s="35">
        <f t="shared" si="389"/>
        <v>0</v>
      </c>
      <c r="F669" s="35">
        <f t="shared" si="389"/>
        <v>0</v>
      </c>
      <c r="G669" s="35">
        <f t="shared" si="389"/>
        <v>0</v>
      </c>
      <c r="H669" s="35">
        <f t="shared" si="389"/>
        <v>0</v>
      </c>
      <c r="I669" s="35">
        <f t="shared" si="369"/>
        <v>0</v>
      </c>
    </row>
    <row r="670" spans="1:9" s="40" customFormat="1" outlineLevel="1" x14ac:dyDescent="0.25">
      <c r="A670" s="36">
        <v>3151</v>
      </c>
      <c r="B670" s="36">
        <v>4</v>
      </c>
      <c r="C670" s="37" t="s">
        <v>130</v>
      </c>
      <c r="D670" s="38">
        <v>0</v>
      </c>
      <c r="E670" s="39">
        <v>0</v>
      </c>
      <c r="F670" s="39">
        <f>D670+E670</f>
        <v>0</v>
      </c>
      <c r="G670" s="39">
        <v>0</v>
      </c>
      <c r="H670" s="39">
        <v>0</v>
      </c>
      <c r="I670" s="39">
        <f t="shared" si="369"/>
        <v>0</v>
      </c>
    </row>
    <row r="671" spans="1:9" s="34" customFormat="1" outlineLevel="1" x14ac:dyDescent="0.25">
      <c r="A671" s="30">
        <f>+A672-1</f>
        <v>3160</v>
      </c>
      <c r="B671" s="30">
        <v>3</v>
      </c>
      <c r="C671" s="31" t="str">
        <f>+C672</f>
        <v>SERVICIOS DE TELECOMUNICACIONES Y SATÉLITES</v>
      </c>
      <c r="D671" s="35">
        <f t="shared" ref="D671:H671" si="390">+D672</f>
        <v>1020000</v>
      </c>
      <c r="E671" s="35">
        <f t="shared" si="390"/>
        <v>0</v>
      </c>
      <c r="F671" s="35">
        <f t="shared" si="390"/>
        <v>1020000</v>
      </c>
      <c r="G671" s="35">
        <f t="shared" si="390"/>
        <v>145530.48000000001</v>
      </c>
      <c r="H671" s="35">
        <f t="shared" si="390"/>
        <v>51725.88</v>
      </c>
      <c r="I671" s="35">
        <f t="shared" si="369"/>
        <v>874469.52</v>
      </c>
    </row>
    <row r="672" spans="1:9" s="40" customFormat="1" outlineLevel="1" x14ac:dyDescent="0.25">
      <c r="A672" s="36">
        <v>3161</v>
      </c>
      <c r="B672" s="36">
        <v>4</v>
      </c>
      <c r="C672" s="37" t="s">
        <v>131</v>
      </c>
      <c r="D672" s="38">
        <v>1020000</v>
      </c>
      <c r="E672" s="39">
        <v>0</v>
      </c>
      <c r="F672" s="39">
        <f>D672+E672</f>
        <v>1020000</v>
      </c>
      <c r="G672" s="39">
        <v>145530.48000000001</v>
      </c>
      <c r="H672" s="39">
        <v>51725.88</v>
      </c>
      <c r="I672" s="39">
        <f t="shared" si="369"/>
        <v>874469.52</v>
      </c>
    </row>
    <row r="673" spans="1:9" s="34" customFormat="1" ht="30" outlineLevel="1" x14ac:dyDescent="0.25">
      <c r="A673" s="30">
        <f>+A674-1</f>
        <v>3170</v>
      </c>
      <c r="B673" s="30">
        <v>3</v>
      </c>
      <c r="C673" s="31" t="str">
        <f>+C674</f>
        <v>SERVICIOS DE ACCESO DE INTERNET, REDES Y PROCESAMIENTO DE INFORMACIÓN</v>
      </c>
      <c r="D673" s="35">
        <f t="shared" ref="D673:H673" si="391">+D674</f>
        <v>0</v>
      </c>
      <c r="E673" s="35">
        <f t="shared" si="391"/>
        <v>0</v>
      </c>
      <c r="F673" s="35">
        <f t="shared" si="391"/>
        <v>0</v>
      </c>
      <c r="G673" s="35">
        <f t="shared" si="391"/>
        <v>0</v>
      </c>
      <c r="H673" s="35">
        <f t="shared" si="391"/>
        <v>0</v>
      </c>
      <c r="I673" s="35">
        <f t="shared" si="369"/>
        <v>0</v>
      </c>
    </row>
    <row r="674" spans="1:9" s="40" customFormat="1" ht="30" outlineLevel="1" x14ac:dyDescent="0.25">
      <c r="A674" s="36">
        <v>3171</v>
      </c>
      <c r="B674" s="36">
        <v>4</v>
      </c>
      <c r="C674" s="37" t="s">
        <v>132</v>
      </c>
      <c r="D674" s="38">
        <v>0</v>
      </c>
      <c r="E674" s="39">
        <v>0</v>
      </c>
      <c r="F674" s="39">
        <f>D674+E674</f>
        <v>0</v>
      </c>
      <c r="G674" s="39">
        <v>0</v>
      </c>
      <c r="H674" s="39">
        <v>0</v>
      </c>
      <c r="I674" s="39">
        <f t="shared" si="369"/>
        <v>0</v>
      </c>
    </row>
    <row r="675" spans="1:9" s="34" customFormat="1" outlineLevel="1" x14ac:dyDescent="0.25">
      <c r="A675" s="30">
        <f>+A676-1</f>
        <v>3180</v>
      </c>
      <c r="B675" s="30">
        <v>3</v>
      </c>
      <c r="C675" s="31" t="str">
        <f>+C676</f>
        <v>SERVICIOS POSTALES Y TELEGRÁFICOS</v>
      </c>
      <c r="D675" s="35">
        <f t="shared" ref="D675:H675" si="392">+D676</f>
        <v>0</v>
      </c>
      <c r="E675" s="35">
        <f t="shared" si="392"/>
        <v>0</v>
      </c>
      <c r="F675" s="35">
        <f t="shared" si="392"/>
        <v>0</v>
      </c>
      <c r="G675" s="35">
        <f t="shared" si="392"/>
        <v>4432.5200000000004</v>
      </c>
      <c r="H675" s="35">
        <f t="shared" si="392"/>
        <v>4432.5200000000004</v>
      </c>
      <c r="I675" s="35">
        <f t="shared" si="369"/>
        <v>-4432.5200000000004</v>
      </c>
    </row>
    <row r="676" spans="1:9" s="40" customFormat="1" outlineLevel="1" x14ac:dyDescent="0.25">
      <c r="A676" s="36">
        <v>3181</v>
      </c>
      <c r="B676" s="36">
        <v>4</v>
      </c>
      <c r="C676" s="37" t="s">
        <v>133</v>
      </c>
      <c r="D676" s="38">
        <v>0</v>
      </c>
      <c r="E676" s="39">
        <v>0</v>
      </c>
      <c r="F676" s="39">
        <f>D676+E676</f>
        <v>0</v>
      </c>
      <c r="G676" s="39">
        <v>4432.5200000000004</v>
      </c>
      <c r="H676" s="39">
        <v>4432.5200000000004</v>
      </c>
      <c r="I676" s="39">
        <f t="shared" si="369"/>
        <v>-4432.5200000000004</v>
      </c>
    </row>
    <row r="677" spans="1:9" s="34" customFormat="1" outlineLevel="1" x14ac:dyDescent="0.25">
      <c r="A677" s="30">
        <f>+A678-1</f>
        <v>3190</v>
      </c>
      <c r="B677" s="30">
        <v>3</v>
      </c>
      <c r="C677" s="31" t="str">
        <f>+C678</f>
        <v>SERVICIOS INTEGRALES Y OTROS SERVICIOS</v>
      </c>
      <c r="D677" s="35">
        <f t="shared" ref="D677:H677" si="393">+D678</f>
        <v>1000000</v>
      </c>
      <c r="E677" s="35">
        <f t="shared" si="393"/>
        <v>0</v>
      </c>
      <c r="F677" s="35">
        <f t="shared" si="393"/>
        <v>1000000</v>
      </c>
      <c r="G677" s="35">
        <f t="shared" si="393"/>
        <v>213119.97</v>
      </c>
      <c r="H677" s="35">
        <f t="shared" si="393"/>
        <v>213119.97</v>
      </c>
      <c r="I677" s="35">
        <f t="shared" si="369"/>
        <v>786880.03</v>
      </c>
    </row>
    <row r="678" spans="1:9" s="40" customFormat="1" outlineLevel="1" x14ac:dyDescent="0.25">
      <c r="A678" s="36">
        <v>3191</v>
      </c>
      <c r="B678" s="36">
        <v>4</v>
      </c>
      <c r="C678" s="37" t="s">
        <v>134</v>
      </c>
      <c r="D678" s="38">
        <v>1000000</v>
      </c>
      <c r="E678" s="39">
        <v>0</v>
      </c>
      <c r="F678" s="39">
        <f>D678+E678</f>
        <v>1000000</v>
      </c>
      <c r="G678" s="39">
        <v>213119.97</v>
      </c>
      <c r="H678" s="39">
        <v>213119.97</v>
      </c>
      <c r="I678" s="39">
        <f t="shared" si="369"/>
        <v>786880.03</v>
      </c>
    </row>
    <row r="679" spans="1:9" s="28" customFormat="1" ht="46.5" customHeight="1" outlineLevel="1" x14ac:dyDescent="0.25">
      <c r="A679" s="30">
        <v>3200</v>
      </c>
      <c r="B679" s="30">
        <v>2</v>
      </c>
      <c r="C679" s="33" t="s">
        <v>135</v>
      </c>
      <c r="D679" s="35">
        <f t="shared" ref="D679:H679" si="394">SUM(D680,D682,D684,D686,D688,D690,D692,D694)</f>
        <v>908312.36</v>
      </c>
      <c r="E679" s="35">
        <f t="shared" si="394"/>
        <v>0</v>
      </c>
      <c r="F679" s="35">
        <f t="shared" si="394"/>
        <v>908312.36</v>
      </c>
      <c r="G679" s="35">
        <f t="shared" si="394"/>
        <v>2034060.75</v>
      </c>
      <c r="H679" s="35">
        <f t="shared" si="394"/>
        <v>1095022</v>
      </c>
      <c r="I679" s="35">
        <f t="shared" ref="I679" si="395">SUM(I680,I682,I684,I686,I688,I690,I692,I694)</f>
        <v>-1125748.3899999999</v>
      </c>
    </row>
    <row r="680" spans="1:9" s="34" customFormat="1" outlineLevel="1" x14ac:dyDescent="0.25">
      <c r="A680" s="30">
        <f>+A681-1</f>
        <v>3210</v>
      </c>
      <c r="B680" s="30">
        <v>3</v>
      </c>
      <c r="C680" s="31" t="str">
        <f>+C681</f>
        <v>ARRENDAMIENTO DE TERRENOS</v>
      </c>
      <c r="D680" s="35">
        <f t="shared" ref="D680:H680" si="396">+D681</f>
        <v>0</v>
      </c>
      <c r="E680" s="35">
        <f t="shared" si="396"/>
        <v>0</v>
      </c>
      <c r="F680" s="35">
        <f t="shared" si="396"/>
        <v>0</v>
      </c>
      <c r="G680" s="35">
        <f t="shared" si="396"/>
        <v>0</v>
      </c>
      <c r="H680" s="35">
        <f t="shared" si="396"/>
        <v>0</v>
      </c>
      <c r="I680" s="35">
        <f t="shared" si="369"/>
        <v>0</v>
      </c>
    </row>
    <row r="681" spans="1:9" s="40" customFormat="1" outlineLevel="1" x14ac:dyDescent="0.25">
      <c r="A681" s="36">
        <v>3211</v>
      </c>
      <c r="B681" s="36">
        <v>4</v>
      </c>
      <c r="C681" s="37" t="s">
        <v>136</v>
      </c>
      <c r="D681" s="38">
        <v>0</v>
      </c>
      <c r="E681" s="39">
        <v>0</v>
      </c>
      <c r="F681" s="39">
        <f>D681+E681</f>
        <v>0</v>
      </c>
      <c r="G681" s="39">
        <v>0</v>
      </c>
      <c r="H681" s="39">
        <v>0</v>
      </c>
      <c r="I681" s="39">
        <f t="shared" si="369"/>
        <v>0</v>
      </c>
    </row>
    <row r="682" spans="1:9" s="34" customFormat="1" outlineLevel="1" x14ac:dyDescent="0.25">
      <c r="A682" s="30">
        <f>+A683-1</f>
        <v>3220</v>
      </c>
      <c r="B682" s="30">
        <v>3</v>
      </c>
      <c r="C682" s="31" t="str">
        <f>+C683</f>
        <v>ARRENDAMIENTO DE EDIFICIOS</v>
      </c>
      <c r="D682" s="35">
        <f t="shared" ref="D682:H682" si="397">+D683</f>
        <v>0</v>
      </c>
      <c r="E682" s="35">
        <f t="shared" si="397"/>
        <v>0</v>
      </c>
      <c r="F682" s="35">
        <f t="shared" si="397"/>
        <v>0</v>
      </c>
      <c r="G682" s="35">
        <f t="shared" si="397"/>
        <v>0</v>
      </c>
      <c r="H682" s="35">
        <f t="shared" si="397"/>
        <v>0</v>
      </c>
      <c r="I682" s="35">
        <f t="shared" si="369"/>
        <v>0</v>
      </c>
    </row>
    <row r="683" spans="1:9" s="40" customFormat="1" outlineLevel="1" x14ac:dyDescent="0.25">
      <c r="A683" s="36">
        <v>3221</v>
      </c>
      <c r="B683" s="36">
        <v>4</v>
      </c>
      <c r="C683" s="37" t="s">
        <v>137</v>
      </c>
      <c r="D683" s="38">
        <v>0</v>
      </c>
      <c r="E683" s="39">
        <v>0</v>
      </c>
      <c r="F683" s="39">
        <f>D683+E683</f>
        <v>0</v>
      </c>
      <c r="G683" s="39">
        <v>0</v>
      </c>
      <c r="H683" s="39">
        <v>0</v>
      </c>
      <c r="I683" s="39">
        <f t="shared" si="369"/>
        <v>0</v>
      </c>
    </row>
    <row r="684" spans="1:9" s="34" customFormat="1" ht="30" outlineLevel="1" x14ac:dyDescent="0.25">
      <c r="A684" s="30">
        <f>+A685-1</f>
        <v>3230</v>
      </c>
      <c r="B684" s="30">
        <v>3</v>
      </c>
      <c r="C684" s="31" t="str">
        <f>+C685</f>
        <v>ARRENDAMIENTO DE MOBILIARIO Y EQUIPO DE ADMINISTRACIÓN, EDUCACIONAL Y RECREATIVO</v>
      </c>
      <c r="D684" s="35">
        <f t="shared" ref="D684:H684" si="398">+D685</f>
        <v>15000</v>
      </c>
      <c r="E684" s="35">
        <f t="shared" si="398"/>
        <v>0</v>
      </c>
      <c r="F684" s="35">
        <f t="shared" si="398"/>
        <v>15000</v>
      </c>
      <c r="G684" s="35">
        <f t="shared" si="398"/>
        <v>83760.350000000006</v>
      </c>
      <c r="H684" s="35">
        <f t="shared" si="398"/>
        <v>0</v>
      </c>
      <c r="I684" s="35">
        <f t="shared" si="369"/>
        <v>-68760.350000000006</v>
      </c>
    </row>
    <row r="685" spans="1:9" s="40" customFormat="1" ht="30" outlineLevel="1" x14ac:dyDescent="0.25">
      <c r="A685" s="36">
        <v>3231</v>
      </c>
      <c r="B685" s="36">
        <v>4</v>
      </c>
      <c r="C685" s="37" t="s">
        <v>138</v>
      </c>
      <c r="D685" s="38">
        <v>15000</v>
      </c>
      <c r="E685" s="39">
        <v>0</v>
      </c>
      <c r="F685" s="39">
        <f>D685+E685</f>
        <v>15000</v>
      </c>
      <c r="G685" s="39">
        <v>83760.350000000006</v>
      </c>
      <c r="H685" s="39">
        <v>0</v>
      </c>
      <c r="I685" s="39">
        <f t="shared" si="369"/>
        <v>-68760.350000000006</v>
      </c>
    </row>
    <row r="686" spans="1:9" s="34" customFormat="1" ht="30" outlineLevel="1" x14ac:dyDescent="0.25">
      <c r="A686" s="30">
        <f>+A687-1</f>
        <v>3240</v>
      </c>
      <c r="B686" s="30">
        <v>3</v>
      </c>
      <c r="C686" s="31" t="str">
        <f>+C687</f>
        <v>ARRENDAMIENTO DE EQUIPO E INSTRUMENTAL MÉDICO Y DE LABORATORIO</v>
      </c>
      <c r="D686" s="35">
        <f t="shared" ref="D686:H686" si="399">+D687</f>
        <v>0</v>
      </c>
      <c r="E686" s="35">
        <f t="shared" si="399"/>
        <v>0</v>
      </c>
      <c r="F686" s="35">
        <f t="shared" si="399"/>
        <v>0</v>
      </c>
      <c r="G686" s="35">
        <f t="shared" si="399"/>
        <v>0</v>
      </c>
      <c r="H686" s="35">
        <f t="shared" si="399"/>
        <v>0</v>
      </c>
      <c r="I686" s="35">
        <f t="shared" si="369"/>
        <v>0</v>
      </c>
    </row>
    <row r="687" spans="1:9" s="40" customFormat="1" ht="15" customHeight="1" outlineLevel="1" x14ac:dyDescent="0.25">
      <c r="A687" s="36">
        <v>3241</v>
      </c>
      <c r="B687" s="36">
        <v>4</v>
      </c>
      <c r="C687" s="37" t="s">
        <v>139</v>
      </c>
      <c r="D687" s="38">
        <v>0</v>
      </c>
      <c r="E687" s="39">
        <v>0</v>
      </c>
      <c r="F687" s="39">
        <f>D687+E687</f>
        <v>0</v>
      </c>
      <c r="G687" s="39">
        <v>0</v>
      </c>
      <c r="H687" s="39">
        <v>0</v>
      </c>
      <c r="I687" s="39">
        <f t="shared" si="369"/>
        <v>0</v>
      </c>
    </row>
    <row r="688" spans="1:9" s="34" customFormat="1" outlineLevel="1" x14ac:dyDescent="0.25">
      <c r="A688" s="30">
        <f>+A689-1</f>
        <v>3250</v>
      </c>
      <c r="B688" s="30">
        <v>3</v>
      </c>
      <c r="C688" s="31" t="str">
        <f>+C689</f>
        <v>ARRENDAMIENTO DE EQUIPO DE TRANSPORTE</v>
      </c>
      <c r="D688" s="35">
        <f t="shared" ref="D688:H688" si="400">+D689</f>
        <v>893312.36</v>
      </c>
      <c r="E688" s="35">
        <f t="shared" si="400"/>
        <v>0</v>
      </c>
      <c r="F688" s="35">
        <f t="shared" si="400"/>
        <v>893312.36</v>
      </c>
      <c r="G688" s="35">
        <f t="shared" si="400"/>
        <v>359048</v>
      </c>
      <c r="H688" s="35">
        <f t="shared" si="400"/>
        <v>156780</v>
      </c>
      <c r="I688" s="35">
        <f t="shared" si="369"/>
        <v>534264.36</v>
      </c>
    </row>
    <row r="689" spans="1:9" s="40" customFormat="1" outlineLevel="1" x14ac:dyDescent="0.25">
      <c r="A689" s="36">
        <v>3251</v>
      </c>
      <c r="B689" s="36">
        <v>4</v>
      </c>
      <c r="C689" s="37" t="s">
        <v>140</v>
      </c>
      <c r="D689" s="38">
        <v>893312.36</v>
      </c>
      <c r="E689" s="39">
        <v>0</v>
      </c>
      <c r="F689" s="39">
        <f>D689+E689</f>
        <v>893312.36</v>
      </c>
      <c r="G689" s="39">
        <v>359048</v>
      </c>
      <c r="H689" s="39">
        <v>156780</v>
      </c>
      <c r="I689" s="39">
        <f t="shared" si="369"/>
        <v>534264.36</v>
      </c>
    </row>
    <row r="690" spans="1:9" s="34" customFormat="1" outlineLevel="1" x14ac:dyDescent="0.25">
      <c r="A690" s="30">
        <f>+A691-1</f>
        <v>3260</v>
      </c>
      <c r="B690" s="30">
        <v>3</v>
      </c>
      <c r="C690" s="31" t="str">
        <f>+C691</f>
        <v>ARRENDAMIENTO DE MAQUINARIA, OTROS EQUIPOS Y HERRAMIENTAS</v>
      </c>
      <c r="D690" s="35">
        <f t="shared" ref="D690:H690" si="401">+D691</f>
        <v>0</v>
      </c>
      <c r="E690" s="35">
        <f t="shared" si="401"/>
        <v>0</v>
      </c>
      <c r="F690" s="35">
        <f t="shared" si="401"/>
        <v>0</v>
      </c>
      <c r="G690" s="35">
        <f t="shared" si="401"/>
        <v>0</v>
      </c>
      <c r="H690" s="35">
        <f t="shared" si="401"/>
        <v>0</v>
      </c>
      <c r="I690" s="35">
        <f t="shared" si="369"/>
        <v>0</v>
      </c>
    </row>
    <row r="691" spans="1:9" s="40" customFormat="1" outlineLevel="1" x14ac:dyDescent="0.25">
      <c r="A691" s="36">
        <v>3261</v>
      </c>
      <c r="B691" s="36">
        <v>4</v>
      </c>
      <c r="C691" s="37" t="s">
        <v>141</v>
      </c>
      <c r="D691" s="38">
        <v>0</v>
      </c>
      <c r="E691" s="39">
        <v>0</v>
      </c>
      <c r="F691" s="39">
        <f>D691+E691</f>
        <v>0</v>
      </c>
      <c r="G691" s="39">
        <v>0</v>
      </c>
      <c r="H691" s="39">
        <v>0</v>
      </c>
      <c r="I691" s="39">
        <f t="shared" si="369"/>
        <v>0</v>
      </c>
    </row>
    <row r="692" spans="1:9" s="34" customFormat="1" outlineLevel="1" x14ac:dyDescent="0.25">
      <c r="A692" s="30">
        <f>+A693-1</f>
        <v>3270</v>
      </c>
      <c r="B692" s="30">
        <v>3</v>
      </c>
      <c r="C692" s="31" t="str">
        <f>+C693</f>
        <v>ARRENDAMIENTO DE ACTIVOS INTANGIBLES</v>
      </c>
      <c r="D692" s="35">
        <f t="shared" ref="D692:H692" si="402">+D693</f>
        <v>0</v>
      </c>
      <c r="E692" s="35">
        <f t="shared" si="402"/>
        <v>0</v>
      </c>
      <c r="F692" s="35">
        <f t="shared" si="402"/>
        <v>0</v>
      </c>
      <c r="G692" s="35">
        <f t="shared" si="402"/>
        <v>0</v>
      </c>
      <c r="H692" s="35">
        <f t="shared" si="402"/>
        <v>0</v>
      </c>
      <c r="I692" s="35">
        <f t="shared" si="369"/>
        <v>0</v>
      </c>
    </row>
    <row r="693" spans="1:9" s="40" customFormat="1" outlineLevel="1" x14ac:dyDescent="0.25">
      <c r="A693" s="36">
        <v>3271</v>
      </c>
      <c r="B693" s="36">
        <v>4</v>
      </c>
      <c r="C693" s="37" t="s">
        <v>142</v>
      </c>
      <c r="D693" s="38">
        <v>0</v>
      </c>
      <c r="E693" s="39">
        <v>0</v>
      </c>
      <c r="F693" s="39">
        <f>D693+E693</f>
        <v>0</v>
      </c>
      <c r="G693" s="39">
        <v>0</v>
      </c>
      <c r="H693" s="39">
        <v>0</v>
      </c>
      <c r="I693" s="39">
        <f t="shared" si="369"/>
        <v>0</v>
      </c>
    </row>
    <row r="694" spans="1:9" s="34" customFormat="1" outlineLevel="1" x14ac:dyDescent="0.25">
      <c r="A694" s="30">
        <f>+A695-1</f>
        <v>3290</v>
      </c>
      <c r="B694" s="30">
        <v>3</v>
      </c>
      <c r="C694" s="31" t="str">
        <f>+C695</f>
        <v>OTROS ARRENDAMIENTOS</v>
      </c>
      <c r="D694" s="35">
        <f t="shared" ref="D694:H694" si="403">+D695</f>
        <v>0</v>
      </c>
      <c r="E694" s="35">
        <f t="shared" si="403"/>
        <v>0</v>
      </c>
      <c r="F694" s="35">
        <f t="shared" si="403"/>
        <v>0</v>
      </c>
      <c r="G694" s="35">
        <f t="shared" si="403"/>
        <v>1591252.4</v>
      </c>
      <c r="H694" s="35">
        <f t="shared" si="403"/>
        <v>938242</v>
      </c>
      <c r="I694" s="35">
        <f t="shared" si="369"/>
        <v>-1591252.4</v>
      </c>
    </row>
    <row r="695" spans="1:9" s="40" customFormat="1" outlineLevel="1" x14ac:dyDescent="0.25">
      <c r="A695" s="36">
        <v>3291</v>
      </c>
      <c r="B695" s="36">
        <v>4</v>
      </c>
      <c r="C695" s="37" t="s">
        <v>143</v>
      </c>
      <c r="D695" s="38">
        <v>0</v>
      </c>
      <c r="E695" s="39">
        <v>0</v>
      </c>
      <c r="F695" s="39">
        <f>D695+E695</f>
        <v>0</v>
      </c>
      <c r="G695" s="39">
        <v>1591252.4</v>
      </c>
      <c r="H695" s="39">
        <v>938242</v>
      </c>
      <c r="I695" s="39">
        <f t="shared" si="369"/>
        <v>-1591252.4</v>
      </c>
    </row>
    <row r="696" spans="1:9" s="28" customFormat="1" ht="50.25" customHeight="1" outlineLevel="1" x14ac:dyDescent="0.25">
      <c r="A696" s="30">
        <v>3300</v>
      </c>
      <c r="B696" s="30">
        <v>2</v>
      </c>
      <c r="C696" s="33" t="s">
        <v>144</v>
      </c>
      <c r="D696" s="35">
        <f t="shared" ref="D696:H696" si="404">SUM(D697,D699,D701,D703,D705,D707,D709)</f>
        <v>73186326.460000008</v>
      </c>
      <c r="E696" s="35">
        <f t="shared" si="404"/>
        <v>-13500859</v>
      </c>
      <c r="F696" s="35">
        <f t="shared" si="404"/>
        <v>59685467.460000008</v>
      </c>
      <c r="G696" s="35">
        <f t="shared" si="404"/>
        <v>5600124.96</v>
      </c>
      <c r="H696" s="35">
        <f t="shared" si="404"/>
        <v>4527054.04</v>
      </c>
      <c r="I696" s="35">
        <f t="shared" si="369"/>
        <v>54085342.500000007</v>
      </c>
    </row>
    <row r="697" spans="1:9" s="34" customFormat="1" outlineLevel="1" x14ac:dyDescent="0.25">
      <c r="A697" s="30">
        <f>+A698-1</f>
        <v>3310</v>
      </c>
      <c r="B697" s="30">
        <v>3</v>
      </c>
      <c r="C697" s="31" t="str">
        <f>+C698</f>
        <v>SERVICIOS LEGALES, DE CONTABILIDAD, AUDITORÍA Y RELACIONADOS</v>
      </c>
      <c r="D697" s="35">
        <f t="shared" ref="D697:H697" si="405">+D698</f>
        <v>2236637.6</v>
      </c>
      <c r="E697" s="35">
        <f t="shared" si="405"/>
        <v>0</v>
      </c>
      <c r="F697" s="35">
        <f t="shared" si="405"/>
        <v>2236637.6</v>
      </c>
      <c r="G697" s="35">
        <f t="shared" si="405"/>
        <v>0</v>
      </c>
      <c r="H697" s="35">
        <f t="shared" si="405"/>
        <v>0</v>
      </c>
      <c r="I697" s="35">
        <f t="shared" si="369"/>
        <v>2236637.6</v>
      </c>
    </row>
    <row r="698" spans="1:9" s="40" customFormat="1" ht="28.5" customHeight="1" outlineLevel="1" x14ac:dyDescent="0.25">
      <c r="A698" s="36">
        <v>3311</v>
      </c>
      <c r="B698" s="36">
        <v>4</v>
      </c>
      <c r="C698" s="37" t="s">
        <v>145</v>
      </c>
      <c r="D698" s="38">
        <v>2236637.6</v>
      </c>
      <c r="E698" s="39">
        <v>0</v>
      </c>
      <c r="F698" s="39">
        <f>D698+E698</f>
        <v>2236637.6</v>
      </c>
      <c r="G698" s="39">
        <v>0</v>
      </c>
      <c r="H698" s="39">
        <v>0</v>
      </c>
      <c r="I698" s="39">
        <f t="shared" si="369"/>
        <v>2236637.6</v>
      </c>
    </row>
    <row r="699" spans="1:9" s="34" customFormat="1" ht="30" outlineLevel="1" x14ac:dyDescent="0.25">
      <c r="A699" s="30">
        <f>+A700-1</f>
        <v>3320</v>
      </c>
      <c r="B699" s="30">
        <v>3</v>
      </c>
      <c r="C699" s="31" t="str">
        <f>+C700</f>
        <v>SERVICIOS DE DISEÑO, ARQUITECTURA, INGENIERÍA Y ACTIVIDADES RELACIONADAS</v>
      </c>
      <c r="D699" s="35">
        <f t="shared" ref="D699:H699" si="406">+D700</f>
        <v>5590153.4500000002</v>
      </c>
      <c r="E699" s="35">
        <f t="shared" si="406"/>
        <v>0</v>
      </c>
      <c r="F699" s="35">
        <f t="shared" si="406"/>
        <v>5590153.4500000002</v>
      </c>
      <c r="G699" s="35">
        <f t="shared" si="406"/>
        <v>0</v>
      </c>
      <c r="H699" s="35">
        <f t="shared" si="406"/>
        <v>0</v>
      </c>
      <c r="I699" s="35">
        <f t="shared" ref="I699:I710" si="407">+F699-G699</f>
        <v>5590153.4500000002</v>
      </c>
    </row>
    <row r="700" spans="1:9" s="40" customFormat="1" ht="30" outlineLevel="1" x14ac:dyDescent="0.25">
      <c r="A700" s="36">
        <v>3321</v>
      </c>
      <c r="B700" s="36">
        <v>4</v>
      </c>
      <c r="C700" s="37" t="s">
        <v>146</v>
      </c>
      <c r="D700" s="38">
        <v>5590153.4500000002</v>
      </c>
      <c r="E700" s="39">
        <v>0</v>
      </c>
      <c r="F700" s="39">
        <f>D700+E700</f>
        <v>5590153.4500000002</v>
      </c>
      <c r="G700" s="39">
        <v>0</v>
      </c>
      <c r="H700" s="39">
        <v>0</v>
      </c>
      <c r="I700" s="39">
        <f t="shared" si="407"/>
        <v>5590153.4500000002</v>
      </c>
    </row>
    <row r="701" spans="1:9" s="34" customFormat="1" ht="30" outlineLevel="1" x14ac:dyDescent="0.25">
      <c r="A701" s="30">
        <f>+A702-1</f>
        <v>3330</v>
      </c>
      <c r="B701" s="30">
        <v>3</v>
      </c>
      <c r="C701" s="31" t="str">
        <f>+C702</f>
        <v>SERVICIOS DE CONSULTORÍA ADMINISTRATIVA, PROCESOS, TÉCNICA Y EN TECNOLOGÍAS DE LA INFORMACIÓN</v>
      </c>
      <c r="D701" s="35">
        <f t="shared" ref="D701:H701" si="408">+D702</f>
        <v>12462580.640000001</v>
      </c>
      <c r="E701" s="35">
        <f t="shared" si="408"/>
        <v>0</v>
      </c>
      <c r="F701" s="35">
        <f t="shared" si="408"/>
        <v>12462580.640000001</v>
      </c>
      <c r="G701" s="35">
        <f t="shared" si="408"/>
        <v>2523944</v>
      </c>
      <c r="H701" s="35">
        <f t="shared" si="408"/>
        <v>2036744</v>
      </c>
      <c r="I701" s="35">
        <f t="shared" si="407"/>
        <v>9938636.6400000006</v>
      </c>
    </row>
    <row r="702" spans="1:9" s="40" customFormat="1" ht="30" outlineLevel="1" x14ac:dyDescent="0.25">
      <c r="A702" s="36">
        <v>3331</v>
      </c>
      <c r="B702" s="36">
        <v>4</v>
      </c>
      <c r="C702" s="37" t="s">
        <v>147</v>
      </c>
      <c r="D702" s="38">
        <v>12462580.640000001</v>
      </c>
      <c r="E702" s="39">
        <v>0</v>
      </c>
      <c r="F702" s="39">
        <f>D702+E702</f>
        <v>12462580.640000001</v>
      </c>
      <c r="G702" s="39">
        <v>2523944</v>
      </c>
      <c r="H702" s="39">
        <v>2036744</v>
      </c>
      <c r="I702" s="39">
        <f t="shared" si="407"/>
        <v>9938636.6400000006</v>
      </c>
    </row>
    <row r="703" spans="1:9" s="34" customFormat="1" outlineLevel="1" x14ac:dyDescent="0.25">
      <c r="A703" s="30">
        <f>+A704-1</f>
        <v>3340</v>
      </c>
      <c r="B703" s="30">
        <v>3</v>
      </c>
      <c r="C703" s="31" t="str">
        <f>+C704</f>
        <v>SERVICIOS DE CAPACITACIÓN</v>
      </c>
      <c r="D703" s="35">
        <f t="shared" ref="D703:H703" si="409">+D704</f>
        <v>51966954.770000003</v>
      </c>
      <c r="E703" s="35">
        <f t="shared" si="409"/>
        <v>-13500859</v>
      </c>
      <c r="F703" s="35">
        <f t="shared" si="409"/>
        <v>38466095.770000003</v>
      </c>
      <c r="G703" s="35">
        <f t="shared" si="409"/>
        <v>429000</v>
      </c>
      <c r="H703" s="35">
        <f t="shared" si="409"/>
        <v>0</v>
      </c>
      <c r="I703" s="35">
        <f t="shared" si="407"/>
        <v>38037095.770000003</v>
      </c>
    </row>
    <row r="704" spans="1:9" s="40" customFormat="1" outlineLevel="1" x14ac:dyDescent="0.25">
      <c r="A704" s="36">
        <v>3341</v>
      </c>
      <c r="B704" s="36">
        <v>4</v>
      </c>
      <c r="C704" s="37" t="s">
        <v>148</v>
      </c>
      <c r="D704" s="38">
        <v>51966954.770000003</v>
      </c>
      <c r="E704" s="39">
        <v>-13500859</v>
      </c>
      <c r="F704" s="39">
        <f>D704+E704</f>
        <v>38466095.770000003</v>
      </c>
      <c r="G704" s="39">
        <v>429000</v>
      </c>
      <c r="H704" s="39">
        <v>0</v>
      </c>
      <c r="I704" s="39">
        <f t="shared" si="407"/>
        <v>38037095.770000003</v>
      </c>
    </row>
    <row r="705" spans="1:9" s="34" customFormat="1" outlineLevel="1" x14ac:dyDescent="0.25">
      <c r="A705" s="30">
        <f>+A706-1</f>
        <v>3350</v>
      </c>
      <c r="B705" s="30">
        <v>3</v>
      </c>
      <c r="C705" s="31" t="str">
        <f>+C706</f>
        <v>SERVICIOS DE INVESTIGACIÓN CIENTÍFICA Y DESARROLLO</v>
      </c>
      <c r="D705" s="35">
        <f t="shared" ref="D705:H705" si="410">+D706</f>
        <v>0</v>
      </c>
      <c r="E705" s="35">
        <f t="shared" si="410"/>
        <v>0</v>
      </c>
      <c r="F705" s="35">
        <f t="shared" si="410"/>
        <v>0</v>
      </c>
      <c r="G705" s="35">
        <f t="shared" si="410"/>
        <v>0</v>
      </c>
      <c r="H705" s="35">
        <f t="shared" si="410"/>
        <v>0</v>
      </c>
      <c r="I705" s="35">
        <f t="shared" si="407"/>
        <v>0</v>
      </c>
    </row>
    <row r="706" spans="1:9" s="40" customFormat="1" outlineLevel="1" x14ac:dyDescent="0.25">
      <c r="A706" s="36">
        <v>3351</v>
      </c>
      <c r="B706" s="36">
        <v>4</v>
      </c>
      <c r="C706" s="37" t="s">
        <v>149</v>
      </c>
      <c r="D706" s="38">
        <v>0</v>
      </c>
      <c r="E706" s="39">
        <v>0</v>
      </c>
      <c r="F706" s="39">
        <f>D706+E706</f>
        <v>0</v>
      </c>
      <c r="G706" s="39">
        <v>0</v>
      </c>
      <c r="H706" s="39">
        <v>0</v>
      </c>
      <c r="I706" s="39">
        <f t="shared" si="407"/>
        <v>0</v>
      </c>
    </row>
    <row r="707" spans="1:9" s="34" customFormat="1" outlineLevel="1" x14ac:dyDescent="0.25">
      <c r="A707" s="30">
        <f>+A708-1</f>
        <v>3360</v>
      </c>
      <c r="B707" s="30">
        <v>3</v>
      </c>
      <c r="C707" s="31" t="str">
        <f>+C708</f>
        <v>SERVICIOS DE APOYO ADMINISTRATIVO, FOTOCOPIADO E IMPRESIÓN</v>
      </c>
      <c r="D707" s="35">
        <f t="shared" ref="D707:H707" si="411">+D708</f>
        <v>930000</v>
      </c>
      <c r="E707" s="35">
        <f t="shared" si="411"/>
        <v>0</v>
      </c>
      <c r="F707" s="35">
        <f t="shared" si="411"/>
        <v>930000</v>
      </c>
      <c r="G707" s="35">
        <f t="shared" si="411"/>
        <v>347330.96</v>
      </c>
      <c r="H707" s="35">
        <f t="shared" si="411"/>
        <v>190460.03999999998</v>
      </c>
      <c r="I707" s="35">
        <f t="shared" si="407"/>
        <v>582669.04</v>
      </c>
    </row>
    <row r="708" spans="1:9" s="40" customFormat="1" ht="28.5" customHeight="1" outlineLevel="1" x14ac:dyDescent="0.25">
      <c r="A708" s="36">
        <v>3361</v>
      </c>
      <c r="B708" s="36">
        <v>4</v>
      </c>
      <c r="C708" s="37" t="s">
        <v>150</v>
      </c>
      <c r="D708" s="38">
        <v>930000</v>
      </c>
      <c r="E708" s="39">
        <v>0</v>
      </c>
      <c r="F708" s="39">
        <f>D708+E708</f>
        <v>930000</v>
      </c>
      <c r="G708" s="39">
        <v>347330.96</v>
      </c>
      <c r="H708" s="39">
        <v>190460.03999999998</v>
      </c>
      <c r="I708" s="39">
        <f t="shared" si="407"/>
        <v>582669.04</v>
      </c>
    </row>
    <row r="709" spans="1:9" s="34" customFormat="1" outlineLevel="1" x14ac:dyDescent="0.25">
      <c r="A709" s="30">
        <f>+A710-1</f>
        <v>3390</v>
      </c>
      <c r="B709" s="30">
        <v>3</v>
      </c>
      <c r="C709" s="31" t="str">
        <f>+C710</f>
        <v>SERVICIOS PROFESIONALES, CIENTÍFICOS Y TÉCNICOS INTEGRALES</v>
      </c>
      <c r="D709" s="35">
        <f t="shared" ref="D709:H709" si="412">+D710</f>
        <v>0</v>
      </c>
      <c r="E709" s="35">
        <f t="shared" si="412"/>
        <v>0</v>
      </c>
      <c r="F709" s="35">
        <f t="shared" si="412"/>
        <v>0</v>
      </c>
      <c r="G709" s="35">
        <f t="shared" si="412"/>
        <v>2299850</v>
      </c>
      <c r="H709" s="35">
        <f t="shared" si="412"/>
        <v>2299850</v>
      </c>
      <c r="I709" s="35">
        <f t="shared" si="407"/>
        <v>-2299850</v>
      </c>
    </row>
    <row r="710" spans="1:9" s="40" customFormat="1" ht="31.5" customHeight="1" outlineLevel="1" x14ac:dyDescent="0.25">
      <c r="A710" s="36">
        <v>3391</v>
      </c>
      <c r="B710" s="36">
        <v>4</v>
      </c>
      <c r="C710" s="37" t="s">
        <v>151</v>
      </c>
      <c r="D710" s="38">
        <v>0</v>
      </c>
      <c r="E710" s="39">
        <v>0</v>
      </c>
      <c r="F710" s="39">
        <f>D710+E710</f>
        <v>0</v>
      </c>
      <c r="G710" s="39">
        <v>2299850</v>
      </c>
      <c r="H710" s="39">
        <v>2299850</v>
      </c>
      <c r="I710" s="39">
        <f t="shared" si="407"/>
        <v>-2299850</v>
      </c>
    </row>
    <row r="711" spans="1:9" s="28" customFormat="1" ht="42" customHeight="1" outlineLevel="1" x14ac:dyDescent="0.25">
      <c r="A711" s="30">
        <v>3400</v>
      </c>
      <c r="B711" s="30">
        <v>2</v>
      </c>
      <c r="C711" s="33" t="s">
        <v>152</v>
      </c>
      <c r="D711" s="35">
        <f t="shared" ref="D711:H711" si="413">SUM(D712,D714,D716,D718,D722,D720)</f>
        <v>2500000</v>
      </c>
      <c r="E711" s="35">
        <f t="shared" si="413"/>
        <v>0</v>
      </c>
      <c r="F711" s="35">
        <f t="shared" si="413"/>
        <v>2500000</v>
      </c>
      <c r="G711" s="35">
        <f t="shared" si="413"/>
        <v>744113.03</v>
      </c>
      <c r="H711" s="35">
        <f t="shared" si="413"/>
        <v>744113.03</v>
      </c>
      <c r="I711" s="35">
        <f t="shared" ref="I711" si="414">SUM(I712,I714,I716,I718,I722,I720)</f>
        <v>1755886.97</v>
      </c>
    </row>
    <row r="712" spans="1:9" s="34" customFormat="1" outlineLevel="1" x14ac:dyDescent="0.25">
      <c r="A712" s="30">
        <f>+A713-1</f>
        <v>3410</v>
      </c>
      <c r="B712" s="30">
        <v>3</v>
      </c>
      <c r="C712" s="31" t="str">
        <f>+C713</f>
        <v>SERVICIOS FINANCIEROS Y BANCARIOS</v>
      </c>
      <c r="D712" s="35">
        <f t="shared" ref="D712:H712" si="415">+D713</f>
        <v>0</v>
      </c>
      <c r="E712" s="35">
        <f t="shared" si="415"/>
        <v>0</v>
      </c>
      <c r="F712" s="35">
        <f t="shared" si="415"/>
        <v>0</v>
      </c>
      <c r="G712" s="35">
        <f t="shared" si="415"/>
        <v>0</v>
      </c>
      <c r="H712" s="35">
        <f t="shared" si="415"/>
        <v>0</v>
      </c>
      <c r="I712" s="35">
        <f t="shared" ref="I712:I775" si="416">+F712-G712</f>
        <v>0</v>
      </c>
    </row>
    <row r="713" spans="1:9" s="40" customFormat="1" outlineLevel="1" x14ac:dyDescent="0.25">
      <c r="A713" s="36">
        <v>3411</v>
      </c>
      <c r="B713" s="36">
        <v>4</v>
      </c>
      <c r="C713" s="37" t="s">
        <v>153</v>
      </c>
      <c r="D713" s="38">
        <v>0</v>
      </c>
      <c r="E713" s="39">
        <v>0</v>
      </c>
      <c r="F713" s="39">
        <f>D713+E713</f>
        <v>0</v>
      </c>
      <c r="G713" s="39">
        <v>0</v>
      </c>
      <c r="H713" s="39">
        <v>0</v>
      </c>
      <c r="I713" s="39">
        <f t="shared" si="416"/>
        <v>0</v>
      </c>
    </row>
    <row r="714" spans="1:9" s="34" customFormat="1" outlineLevel="1" x14ac:dyDescent="0.25">
      <c r="A714" s="30">
        <f>+A715-1</f>
        <v>3430</v>
      </c>
      <c r="B714" s="30">
        <v>3</v>
      </c>
      <c r="C714" s="31" t="str">
        <f>+C715</f>
        <v>SERVICIOS DE RECAUDACIÓN, TRASLADO Y CUSTODIA DE VALORES</v>
      </c>
      <c r="D714" s="35">
        <f t="shared" ref="D714:H714" si="417">+D715</f>
        <v>0</v>
      </c>
      <c r="E714" s="35">
        <f t="shared" si="417"/>
        <v>0</v>
      </c>
      <c r="F714" s="35">
        <f t="shared" si="417"/>
        <v>0</v>
      </c>
      <c r="G714" s="35">
        <f t="shared" si="417"/>
        <v>0</v>
      </c>
      <c r="H714" s="35">
        <f t="shared" si="417"/>
        <v>0</v>
      </c>
      <c r="I714" s="35">
        <f t="shared" si="416"/>
        <v>0</v>
      </c>
    </row>
    <row r="715" spans="1:9" s="40" customFormat="1" ht="27.75" customHeight="1" outlineLevel="1" x14ac:dyDescent="0.25">
      <c r="A715" s="36">
        <v>3431</v>
      </c>
      <c r="B715" s="36">
        <v>4</v>
      </c>
      <c r="C715" s="37" t="s">
        <v>154</v>
      </c>
      <c r="D715" s="38">
        <v>0</v>
      </c>
      <c r="E715" s="39">
        <v>0</v>
      </c>
      <c r="F715" s="39">
        <f>D715+E715</f>
        <v>0</v>
      </c>
      <c r="G715" s="39">
        <v>0</v>
      </c>
      <c r="H715" s="39">
        <v>0</v>
      </c>
      <c r="I715" s="39">
        <f t="shared" si="416"/>
        <v>0</v>
      </c>
    </row>
    <row r="716" spans="1:9" s="34" customFormat="1" outlineLevel="1" x14ac:dyDescent="0.25">
      <c r="A716" s="30">
        <f>+A717-1</f>
        <v>3440</v>
      </c>
      <c r="B716" s="30">
        <v>3</v>
      </c>
      <c r="C716" s="31" t="str">
        <f>+C717</f>
        <v>SEGUROS DE RESPONSABILIDAD PATRIMONIAL Y FIANZAS</v>
      </c>
      <c r="D716" s="35">
        <f t="shared" ref="D716:H716" si="418">+D717</f>
        <v>0</v>
      </c>
      <c r="E716" s="35">
        <f t="shared" si="418"/>
        <v>0</v>
      </c>
      <c r="F716" s="35">
        <f t="shared" si="418"/>
        <v>0</v>
      </c>
      <c r="G716" s="35">
        <f t="shared" si="418"/>
        <v>0</v>
      </c>
      <c r="H716" s="35">
        <f t="shared" si="418"/>
        <v>0</v>
      </c>
      <c r="I716" s="35">
        <f t="shared" si="416"/>
        <v>0</v>
      </c>
    </row>
    <row r="717" spans="1:9" s="40" customFormat="1" outlineLevel="1" x14ac:dyDescent="0.25">
      <c r="A717" s="36">
        <v>3441</v>
      </c>
      <c r="B717" s="36">
        <v>4</v>
      </c>
      <c r="C717" s="37" t="s">
        <v>155</v>
      </c>
      <c r="D717" s="38">
        <v>0</v>
      </c>
      <c r="E717" s="39">
        <v>0</v>
      </c>
      <c r="F717" s="39">
        <f>D717+E717</f>
        <v>0</v>
      </c>
      <c r="G717" s="39">
        <v>0</v>
      </c>
      <c r="H717" s="39">
        <v>0</v>
      </c>
      <c r="I717" s="39">
        <f t="shared" si="416"/>
        <v>0</v>
      </c>
    </row>
    <row r="718" spans="1:9" s="34" customFormat="1" outlineLevel="1" x14ac:dyDescent="0.25">
      <c r="A718" s="30">
        <f>+A719-1</f>
        <v>3450</v>
      </c>
      <c r="B718" s="30">
        <v>3</v>
      </c>
      <c r="C718" s="31" t="str">
        <f>+C719</f>
        <v>SEGURO DE BIENES PATRIMONIALES</v>
      </c>
      <c r="D718" s="35">
        <f t="shared" ref="D718:H718" si="419">+D719</f>
        <v>2500000</v>
      </c>
      <c r="E718" s="35">
        <f t="shared" si="419"/>
        <v>0</v>
      </c>
      <c r="F718" s="35">
        <f t="shared" si="419"/>
        <v>2500000</v>
      </c>
      <c r="G718" s="35">
        <f t="shared" si="419"/>
        <v>744113.03</v>
      </c>
      <c r="H718" s="35">
        <f t="shared" si="419"/>
        <v>744113.03</v>
      </c>
      <c r="I718" s="35">
        <f t="shared" si="416"/>
        <v>1755886.97</v>
      </c>
    </row>
    <row r="719" spans="1:9" s="40" customFormat="1" outlineLevel="1" x14ac:dyDescent="0.25">
      <c r="A719" s="36">
        <v>3451</v>
      </c>
      <c r="B719" s="36">
        <v>4</v>
      </c>
      <c r="C719" s="37" t="s">
        <v>156</v>
      </c>
      <c r="D719" s="38">
        <v>2500000</v>
      </c>
      <c r="E719" s="39">
        <v>0</v>
      </c>
      <c r="F719" s="39">
        <f>D719+E719</f>
        <v>2500000</v>
      </c>
      <c r="G719" s="39">
        <v>744113.03</v>
      </c>
      <c r="H719" s="39">
        <v>744113.03</v>
      </c>
      <c r="I719" s="39">
        <f t="shared" si="416"/>
        <v>1755886.97</v>
      </c>
    </row>
    <row r="720" spans="1:9" s="34" customFormat="1" outlineLevel="1" x14ac:dyDescent="0.25">
      <c r="A720" s="30">
        <v>3460</v>
      </c>
      <c r="B720" s="30">
        <v>3</v>
      </c>
      <c r="C720" s="31" t="s">
        <v>157</v>
      </c>
      <c r="D720" s="35">
        <f t="shared" ref="D720:H720" si="420">+D721</f>
        <v>0</v>
      </c>
      <c r="E720" s="35">
        <f t="shared" si="420"/>
        <v>0</v>
      </c>
      <c r="F720" s="35">
        <f t="shared" si="420"/>
        <v>0</v>
      </c>
      <c r="G720" s="35">
        <f t="shared" si="420"/>
        <v>0</v>
      </c>
      <c r="H720" s="35">
        <f t="shared" si="420"/>
        <v>0</v>
      </c>
      <c r="I720" s="35">
        <f t="shared" si="416"/>
        <v>0</v>
      </c>
    </row>
    <row r="721" spans="1:9" s="40" customFormat="1" outlineLevel="1" x14ac:dyDescent="0.25">
      <c r="A721" s="36">
        <v>3461</v>
      </c>
      <c r="B721" s="36">
        <v>4</v>
      </c>
      <c r="C721" s="37" t="s">
        <v>157</v>
      </c>
      <c r="D721" s="38">
        <v>0</v>
      </c>
      <c r="E721" s="39">
        <v>0</v>
      </c>
      <c r="F721" s="39">
        <f>D721+E721</f>
        <v>0</v>
      </c>
      <c r="G721" s="39">
        <v>0</v>
      </c>
      <c r="H721" s="39">
        <v>0</v>
      </c>
      <c r="I721" s="39">
        <f t="shared" si="416"/>
        <v>0</v>
      </c>
    </row>
    <row r="722" spans="1:9" s="34" customFormat="1" outlineLevel="1" x14ac:dyDescent="0.25">
      <c r="A722" s="30">
        <f>+A723-1</f>
        <v>3470</v>
      </c>
      <c r="B722" s="30">
        <v>3</v>
      </c>
      <c r="C722" s="31" t="str">
        <f>+C723</f>
        <v>FLETES Y MANIOBRAS</v>
      </c>
      <c r="D722" s="35">
        <f t="shared" ref="D722:H722" si="421">+D723</f>
        <v>0</v>
      </c>
      <c r="E722" s="35">
        <f t="shared" si="421"/>
        <v>0</v>
      </c>
      <c r="F722" s="35">
        <f t="shared" si="421"/>
        <v>0</v>
      </c>
      <c r="G722" s="35">
        <f t="shared" si="421"/>
        <v>0</v>
      </c>
      <c r="H722" s="35">
        <f t="shared" si="421"/>
        <v>0</v>
      </c>
      <c r="I722" s="35">
        <f t="shared" si="416"/>
        <v>0</v>
      </c>
    </row>
    <row r="723" spans="1:9" s="40" customFormat="1" outlineLevel="1" x14ac:dyDescent="0.25">
      <c r="A723" s="36">
        <v>3471</v>
      </c>
      <c r="B723" s="36">
        <v>4</v>
      </c>
      <c r="C723" s="37" t="s">
        <v>158</v>
      </c>
      <c r="D723" s="38">
        <v>0</v>
      </c>
      <c r="E723" s="39">
        <v>0</v>
      </c>
      <c r="F723" s="39">
        <f>D723+E723</f>
        <v>0</v>
      </c>
      <c r="G723" s="39">
        <v>0</v>
      </c>
      <c r="H723" s="39">
        <v>0</v>
      </c>
      <c r="I723" s="39">
        <f t="shared" si="416"/>
        <v>0</v>
      </c>
    </row>
    <row r="724" spans="1:9" s="28" customFormat="1" ht="50.25" customHeight="1" outlineLevel="1" x14ac:dyDescent="0.25">
      <c r="A724" s="30">
        <v>3500</v>
      </c>
      <c r="B724" s="30">
        <v>2</v>
      </c>
      <c r="C724" s="33" t="s">
        <v>159</v>
      </c>
      <c r="D724" s="35">
        <f t="shared" ref="D724:H724" si="422">SUM(D725,D727,D729,D731,D733,D735,D737,D739,D741)</f>
        <v>53468961.099999994</v>
      </c>
      <c r="E724" s="35">
        <f t="shared" si="422"/>
        <v>0</v>
      </c>
      <c r="F724" s="35">
        <f t="shared" si="422"/>
        <v>53468961.099999994</v>
      </c>
      <c r="G724" s="35">
        <f t="shared" si="422"/>
        <v>7890446.6099999994</v>
      </c>
      <c r="H724" s="35">
        <f t="shared" si="422"/>
        <v>1790823.93</v>
      </c>
      <c r="I724" s="35">
        <f t="shared" si="416"/>
        <v>45578514.489999995</v>
      </c>
    </row>
    <row r="725" spans="1:9" s="34" customFormat="1" outlineLevel="1" x14ac:dyDescent="0.25">
      <c r="A725" s="30">
        <f>+A726-1</f>
        <v>3510</v>
      </c>
      <c r="B725" s="30">
        <v>3</v>
      </c>
      <c r="C725" s="31" t="str">
        <f>+C726</f>
        <v>CONSERVACIÓN Y MANTENIMIENTO MENOR DE INMUEBLES</v>
      </c>
      <c r="D725" s="35">
        <f t="shared" ref="D725:H725" si="423">+D726</f>
        <v>2400000</v>
      </c>
      <c r="E725" s="35">
        <f t="shared" si="423"/>
        <v>0</v>
      </c>
      <c r="F725" s="35">
        <f t="shared" si="423"/>
        <v>2400000</v>
      </c>
      <c r="G725" s="35">
        <f t="shared" si="423"/>
        <v>1975000</v>
      </c>
      <c r="H725" s="35">
        <f t="shared" si="423"/>
        <v>800000</v>
      </c>
      <c r="I725" s="35">
        <f t="shared" si="416"/>
        <v>425000</v>
      </c>
    </row>
    <row r="726" spans="1:9" s="40" customFormat="1" ht="22.5" customHeight="1" outlineLevel="1" x14ac:dyDescent="0.25">
      <c r="A726" s="36">
        <v>3511</v>
      </c>
      <c r="B726" s="36">
        <v>4</v>
      </c>
      <c r="C726" s="37" t="s">
        <v>160</v>
      </c>
      <c r="D726" s="38">
        <v>2400000</v>
      </c>
      <c r="E726" s="39">
        <v>0</v>
      </c>
      <c r="F726" s="39">
        <f>D726+E726</f>
        <v>2400000</v>
      </c>
      <c r="G726" s="39">
        <v>1975000</v>
      </c>
      <c r="H726" s="39">
        <v>800000</v>
      </c>
      <c r="I726" s="39">
        <f t="shared" si="416"/>
        <v>425000</v>
      </c>
    </row>
    <row r="727" spans="1:9" s="34" customFormat="1" ht="30" outlineLevel="1" x14ac:dyDescent="0.25">
      <c r="A727" s="30">
        <f>+A728-1</f>
        <v>3520</v>
      </c>
      <c r="B727" s="30">
        <v>3</v>
      </c>
      <c r="C727" s="31" t="str">
        <f>+C728</f>
        <v>INSTALACIÓN, REPARACIÓN Y MANTENIMIENTO DE MOBILIARIO Y EQUIPO DE ADMINISTRACIÓN, EDUCACIONAL Y RECREATIVO</v>
      </c>
      <c r="D727" s="35">
        <f t="shared" ref="D727:H727" si="424">+D728</f>
        <v>0</v>
      </c>
      <c r="E727" s="35">
        <f t="shared" si="424"/>
        <v>0</v>
      </c>
      <c r="F727" s="35">
        <f t="shared" si="424"/>
        <v>0</v>
      </c>
      <c r="G727" s="35">
        <f t="shared" si="424"/>
        <v>0</v>
      </c>
      <c r="H727" s="35">
        <f t="shared" si="424"/>
        <v>0</v>
      </c>
      <c r="I727" s="35">
        <f t="shared" si="416"/>
        <v>0</v>
      </c>
    </row>
    <row r="728" spans="1:9" s="40" customFormat="1" ht="30" outlineLevel="1" x14ac:dyDescent="0.25">
      <c r="A728" s="36">
        <v>3521</v>
      </c>
      <c r="B728" s="36">
        <v>4</v>
      </c>
      <c r="C728" s="37" t="s">
        <v>161</v>
      </c>
      <c r="D728" s="38">
        <v>0</v>
      </c>
      <c r="E728" s="39">
        <v>0</v>
      </c>
      <c r="F728" s="39">
        <f>D728+E728</f>
        <v>0</v>
      </c>
      <c r="G728" s="39">
        <v>0</v>
      </c>
      <c r="H728" s="39">
        <v>0</v>
      </c>
      <c r="I728" s="39">
        <f t="shared" si="416"/>
        <v>0</v>
      </c>
    </row>
    <row r="729" spans="1:9" s="34" customFormat="1" ht="30" outlineLevel="1" x14ac:dyDescent="0.25">
      <c r="A729" s="30">
        <f>+A730-1</f>
        <v>3530</v>
      </c>
      <c r="B729" s="30">
        <v>3</v>
      </c>
      <c r="C729" s="31" t="str">
        <f>+C730</f>
        <v>INSTALACIÓN, REPARACIÓN Y MANTENIMIENTO DE EQUIPO DE CÓMPUTO Y TECNOLOGÍA DE LA INFORMACIÓN</v>
      </c>
      <c r="D729" s="35">
        <f t="shared" ref="D729:H729" si="425">+D730</f>
        <v>1620000</v>
      </c>
      <c r="E729" s="35">
        <f t="shared" si="425"/>
        <v>0</v>
      </c>
      <c r="F729" s="35">
        <f t="shared" si="425"/>
        <v>1620000</v>
      </c>
      <c r="G729" s="35">
        <f t="shared" si="425"/>
        <v>0</v>
      </c>
      <c r="H729" s="35">
        <f t="shared" si="425"/>
        <v>0</v>
      </c>
      <c r="I729" s="35">
        <f t="shared" si="416"/>
        <v>1620000</v>
      </c>
    </row>
    <row r="730" spans="1:9" s="40" customFormat="1" ht="30" outlineLevel="1" x14ac:dyDescent="0.25">
      <c r="A730" s="36">
        <v>3531</v>
      </c>
      <c r="B730" s="36">
        <v>4</v>
      </c>
      <c r="C730" s="37" t="s">
        <v>162</v>
      </c>
      <c r="D730" s="38">
        <v>1620000</v>
      </c>
      <c r="E730" s="39">
        <v>0</v>
      </c>
      <c r="F730" s="39">
        <f>D730+E730</f>
        <v>1620000</v>
      </c>
      <c r="G730" s="39">
        <v>0</v>
      </c>
      <c r="H730" s="39">
        <v>0</v>
      </c>
      <c r="I730" s="39">
        <f t="shared" si="416"/>
        <v>1620000</v>
      </c>
    </row>
    <row r="731" spans="1:9" s="34" customFormat="1" ht="30" outlineLevel="1" x14ac:dyDescent="0.25">
      <c r="A731" s="30">
        <f>+A732-1</f>
        <v>3540</v>
      </c>
      <c r="B731" s="30">
        <v>3</v>
      </c>
      <c r="C731" s="31" t="str">
        <f>+C732</f>
        <v>INSTALACIÓN, REPARACIÓN Y MANTENIMIENTO DE EQUIPO E INSTRUMENTAL MÉDICO Y DE LABORATORIO</v>
      </c>
      <c r="D731" s="35">
        <f t="shared" ref="D731:H731" si="426">+D732</f>
        <v>0</v>
      </c>
      <c r="E731" s="35">
        <f t="shared" si="426"/>
        <v>0</v>
      </c>
      <c r="F731" s="35">
        <f t="shared" si="426"/>
        <v>0</v>
      </c>
      <c r="G731" s="35">
        <f t="shared" si="426"/>
        <v>0</v>
      </c>
      <c r="H731" s="35">
        <f t="shared" si="426"/>
        <v>0</v>
      </c>
      <c r="I731" s="35">
        <f t="shared" si="416"/>
        <v>0</v>
      </c>
    </row>
    <row r="732" spans="1:9" s="40" customFormat="1" ht="30" outlineLevel="1" x14ac:dyDescent="0.25">
      <c r="A732" s="36">
        <v>3541</v>
      </c>
      <c r="B732" s="36">
        <v>4</v>
      </c>
      <c r="C732" s="37" t="s">
        <v>163</v>
      </c>
      <c r="D732" s="38">
        <v>0</v>
      </c>
      <c r="E732" s="39">
        <v>0</v>
      </c>
      <c r="F732" s="39">
        <f>D732+E732</f>
        <v>0</v>
      </c>
      <c r="G732" s="39">
        <v>0</v>
      </c>
      <c r="H732" s="39">
        <v>0</v>
      </c>
      <c r="I732" s="39">
        <f t="shared" si="416"/>
        <v>0</v>
      </c>
    </row>
    <row r="733" spans="1:9" s="34" customFormat="1" outlineLevel="1" x14ac:dyDescent="0.25">
      <c r="A733" s="30">
        <f>+A734-1</f>
        <v>3550</v>
      </c>
      <c r="B733" s="30">
        <v>3</v>
      </c>
      <c r="C733" s="31" t="str">
        <f>+C734</f>
        <v>REPARACIÓN Y MANTENIMIENTO DE EQUIPO DE TRANSPORTE</v>
      </c>
      <c r="D733" s="35">
        <f t="shared" ref="D733:H733" si="427">+D734</f>
        <v>16231090.51</v>
      </c>
      <c r="E733" s="35">
        <f t="shared" si="427"/>
        <v>0</v>
      </c>
      <c r="F733" s="35">
        <f t="shared" si="427"/>
        <v>16231090.51</v>
      </c>
      <c r="G733" s="35">
        <f t="shared" si="427"/>
        <v>1288086.33</v>
      </c>
      <c r="H733" s="35">
        <f t="shared" si="427"/>
        <v>457223.93</v>
      </c>
      <c r="I733" s="35">
        <f t="shared" si="416"/>
        <v>14943004.18</v>
      </c>
    </row>
    <row r="734" spans="1:9" s="40" customFormat="1" ht="26.25" customHeight="1" outlineLevel="1" x14ac:dyDescent="0.25">
      <c r="A734" s="36">
        <v>3551</v>
      </c>
      <c r="B734" s="36">
        <v>4</v>
      </c>
      <c r="C734" s="37" t="s">
        <v>164</v>
      </c>
      <c r="D734" s="38">
        <v>16231090.51</v>
      </c>
      <c r="E734" s="39">
        <v>0</v>
      </c>
      <c r="F734" s="39">
        <f>D734+E734</f>
        <v>16231090.51</v>
      </c>
      <c r="G734" s="39">
        <v>1288086.33</v>
      </c>
      <c r="H734" s="39">
        <v>457223.93</v>
      </c>
      <c r="I734" s="39">
        <f t="shared" si="416"/>
        <v>14943004.18</v>
      </c>
    </row>
    <row r="735" spans="1:9" s="34" customFormat="1" outlineLevel="1" x14ac:dyDescent="0.25">
      <c r="A735" s="30">
        <f>+A736-1</f>
        <v>3560</v>
      </c>
      <c r="B735" s="30">
        <v>3</v>
      </c>
      <c r="C735" s="31" t="str">
        <f>+C736</f>
        <v>REPARACIÓN Y MANTENIMIENTO DE EQUIPO DE DEFENSA Y SEGURIDAD</v>
      </c>
      <c r="D735" s="35">
        <f t="shared" ref="D735:H735" si="428">+D736</f>
        <v>8287877.5300000003</v>
      </c>
      <c r="E735" s="35">
        <f t="shared" si="428"/>
        <v>0</v>
      </c>
      <c r="F735" s="35">
        <f t="shared" si="428"/>
        <v>8287877.5300000003</v>
      </c>
      <c r="G735" s="35">
        <f t="shared" si="428"/>
        <v>0</v>
      </c>
      <c r="H735" s="35">
        <f t="shared" si="428"/>
        <v>0</v>
      </c>
      <c r="I735" s="35">
        <f t="shared" si="416"/>
        <v>8287877.5300000003</v>
      </c>
    </row>
    <row r="736" spans="1:9" s="40" customFormat="1" ht="15" customHeight="1" outlineLevel="1" x14ac:dyDescent="0.25">
      <c r="A736" s="36">
        <v>3561</v>
      </c>
      <c r="B736" s="36">
        <v>4</v>
      </c>
      <c r="C736" s="37" t="s">
        <v>165</v>
      </c>
      <c r="D736" s="38">
        <v>8287877.5300000003</v>
      </c>
      <c r="E736" s="39">
        <v>0</v>
      </c>
      <c r="F736" s="39">
        <f>D736+E736</f>
        <v>8287877.5300000003</v>
      </c>
      <c r="G736" s="39">
        <v>0</v>
      </c>
      <c r="H736" s="39">
        <v>0</v>
      </c>
      <c r="I736" s="39">
        <f t="shared" si="416"/>
        <v>8287877.5300000003</v>
      </c>
    </row>
    <row r="737" spans="1:9" s="34" customFormat="1" ht="30" outlineLevel="1" x14ac:dyDescent="0.25">
      <c r="A737" s="30">
        <f>+A738-1</f>
        <v>3570</v>
      </c>
      <c r="B737" s="30">
        <v>3</v>
      </c>
      <c r="C737" s="31" t="str">
        <f>+C738</f>
        <v>INSTALACIÓN, REPARACIÓN Y MANTENIMIENTO DE MAQUINARIA, OTROS EQUIPOS Y HERRAMIENTA</v>
      </c>
      <c r="D737" s="35">
        <f t="shared" ref="D737:H737" si="429">+D738</f>
        <v>425000</v>
      </c>
      <c r="E737" s="35">
        <f t="shared" si="429"/>
        <v>0</v>
      </c>
      <c r="F737" s="35">
        <f t="shared" si="429"/>
        <v>425000</v>
      </c>
      <c r="G737" s="35">
        <f t="shared" si="429"/>
        <v>42189.97</v>
      </c>
      <c r="H737" s="35">
        <f t="shared" si="429"/>
        <v>0</v>
      </c>
      <c r="I737" s="35">
        <f t="shared" si="416"/>
        <v>382810.03</v>
      </c>
    </row>
    <row r="738" spans="1:9" s="40" customFormat="1" ht="30" outlineLevel="1" x14ac:dyDescent="0.25">
      <c r="A738" s="36">
        <v>3571</v>
      </c>
      <c r="B738" s="36">
        <v>4</v>
      </c>
      <c r="C738" s="37" t="s">
        <v>166</v>
      </c>
      <c r="D738" s="38">
        <v>425000</v>
      </c>
      <c r="E738" s="39">
        <v>0</v>
      </c>
      <c r="F738" s="39">
        <f>D738+E738</f>
        <v>425000</v>
      </c>
      <c r="G738" s="39">
        <v>42189.97</v>
      </c>
      <c r="H738" s="39">
        <v>0</v>
      </c>
      <c r="I738" s="39">
        <f t="shared" si="416"/>
        <v>382810.03</v>
      </c>
    </row>
    <row r="739" spans="1:9" s="34" customFormat="1" outlineLevel="1" x14ac:dyDescent="0.25">
      <c r="A739" s="30">
        <f>+A740-1</f>
        <v>3580</v>
      </c>
      <c r="B739" s="30">
        <v>3</v>
      </c>
      <c r="C739" s="31" t="str">
        <f>+C740</f>
        <v>SERVICIOS DE LIMPIEZA Y MANEJO DE DESECHOS</v>
      </c>
      <c r="D739" s="35">
        <f t="shared" ref="D739:H739" si="430">+D740</f>
        <v>24504993.059999999</v>
      </c>
      <c r="E739" s="35">
        <f t="shared" si="430"/>
        <v>0</v>
      </c>
      <c r="F739" s="35">
        <f t="shared" si="430"/>
        <v>24504993.059999999</v>
      </c>
      <c r="G739" s="35">
        <f t="shared" si="430"/>
        <v>4585170.3099999996</v>
      </c>
      <c r="H739" s="35">
        <f t="shared" si="430"/>
        <v>533600</v>
      </c>
      <c r="I739" s="35">
        <f t="shared" si="416"/>
        <v>19919822.75</v>
      </c>
    </row>
    <row r="740" spans="1:9" s="40" customFormat="1" outlineLevel="1" x14ac:dyDescent="0.25">
      <c r="A740" s="36">
        <v>3581</v>
      </c>
      <c r="B740" s="36">
        <v>4</v>
      </c>
      <c r="C740" s="37" t="s">
        <v>167</v>
      </c>
      <c r="D740" s="38">
        <v>24504993.059999999</v>
      </c>
      <c r="E740" s="39">
        <v>0</v>
      </c>
      <c r="F740" s="39">
        <f>D740+E740</f>
        <v>24504993.059999999</v>
      </c>
      <c r="G740" s="39">
        <v>4585170.3099999996</v>
      </c>
      <c r="H740" s="39">
        <v>533600</v>
      </c>
      <c r="I740" s="39">
        <f t="shared" si="416"/>
        <v>19919822.75</v>
      </c>
    </row>
    <row r="741" spans="1:9" s="34" customFormat="1" outlineLevel="1" x14ac:dyDescent="0.25">
      <c r="A741" s="30">
        <f>+A742-1</f>
        <v>3590</v>
      </c>
      <c r="B741" s="30">
        <v>3</v>
      </c>
      <c r="C741" s="31" t="str">
        <f>+C742</f>
        <v>SERVICIOS DE JARDINERÍA Y FUMIGACIÓN</v>
      </c>
      <c r="D741" s="35">
        <f t="shared" ref="D741:H741" si="431">+D742</f>
        <v>0</v>
      </c>
      <c r="E741" s="35">
        <f t="shared" si="431"/>
        <v>0</v>
      </c>
      <c r="F741" s="35">
        <f t="shared" si="431"/>
        <v>0</v>
      </c>
      <c r="G741" s="35">
        <f t="shared" si="431"/>
        <v>0</v>
      </c>
      <c r="H741" s="35">
        <f t="shared" si="431"/>
        <v>0</v>
      </c>
      <c r="I741" s="35">
        <f t="shared" si="416"/>
        <v>0</v>
      </c>
    </row>
    <row r="742" spans="1:9" s="40" customFormat="1" outlineLevel="1" x14ac:dyDescent="0.25">
      <c r="A742" s="36">
        <v>3591</v>
      </c>
      <c r="B742" s="36">
        <v>4</v>
      </c>
      <c r="C742" s="37" t="s">
        <v>168</v>
      </c>
      <c r="D742" s="38">
        <v>0</v>
      </c>
      <c r="E742" s="39">
        <v>0</v>
      </c>
      <c r="F742" s="39">
        <f>D742+E742</f>
        <v>0</v>
      </c>
      <c r="G742" s="39">
        <v>0</v>
      </c>
      <c r="H742" s="39">
        <v>0</v>
      </c>
      <c r="I742" s="39">
        <f t="shared" si="416"/>
        <v>0</v>
      </c>
    </row>
    <row r="743" spans="1:9" s="28" customFormat="1" ht="33.75" customHeight="1" outlineLevel="1" x14ac:dyDescent="0.25">
      <c r="A743" s="30">
        <v>3600</v>
      </c>
      <c r="B743" s="30">
        <v>2</v>
      </c>
      <c r="C743" s="33" t="s">
        <v>169</v>
      </c>
      <c r="D743" s="35">
        <f t="shared" ref="D743:H743" si="432">SUM(D744,D746,D748,D750,D752,D754,D756)</f>
        <v>0</v>
      </c>
      <c r="E743" s="35">
        <f t="shared" si="432"/>
        <v>0</v>
      </c>
      <c r="F743" s="35">
        <f t="shared" si="432"/>
        <v>0</v>
      </c>
      <c r="G743" s="35">
        <f t="shared" si="432"/>
        <v>217663.89</v>
      </c>
      <c r="H743" s="35">
        <f t="shared" si="432"/>
        <v>120339.89</v>
      </c>
      <c r="I743" s="35">
        <f t="shared" si="416"/>
        <v>-217663.89</v>
      </c>
    </row>
    <row r="744" spans="1:9" s="34" customFormat="1" ht="30" outlineLevel="1" x14ac:dyDescent="0.25">
      <c r="A744" s="30">
        <f>+A745-1</f>
        <v>3610</v>
      </c>
      <c r="B744" s="30">
        <v>3</v>
      </c>
      <c r="C744" s="31" t="str">
        <f>+C745</f>
        <v>DIFUSIÓN POR RADIO, TELEVISIÓN Y OTROS MEDIOS DE MENSAJES SOBRE PROGRAMAS Y ACTIVIDADES GUBERNAMENTALES</v>
      </c>
      <c r="D744" s="35">
        <f t="shared" ref="D744:H744" si="433">+D745</f>
        <v>0</v>
      </c>
      <c r="E744" s="35">
        <f t="shared" si="433"/>
        <v>0</v>
      </c>
      <c r="F744" s="35">
        <f t="shared" si="433"/>
        <v>0</v>
      </c>
      <c r="G744" s="35">
        <f t="shared" si="433"/>
        <v>217663.89</v>
      </c>
      <c r="H744" s="35">
        <f t="shared" si="433"/>
        <v>120339.89</v>
      </c>
      <c r="I744" s="35">
        <f t="shared" si="416"/>
        <v>-217663.89</v>
      </c>
    </row>
    <row r="745" spans="1:9" s="40" customFormat="1" ht="30" outlineLevel="1" x14ac:dyDescent="0.25">
      <c r="A745" s="36">
        <v>3611</v>
      </c>
      <c r="B745" s="36">
        <v>4</v>
      </c>
      <c r="C745" s="37" t="s">
        <v>170</v>
      </c>
      <c r="D745" s="38">
        <v>0</v>
      </c>
      <c r="E745" s="39">
        <v>0</v>
      </c>
      <c r="F745" s="39">
        <f>D745+E745</f>
        <v>0</v>
      </c>
      <c r="G745" s="39">
        <v>217663.89</v>
      </c>
      <c r="H745" s="39">
        <v>120339.89</v>
      </c>
      <c r="I745" s="39">
        <f t="shared" si="416"/>
        <v>-217663.89</v>
      </c>
    </row>
    <row r="746" spans="1:9" s="34" customFormat="1" ht="30" outlineLevel="1" x14ac:dyDescent="0.25">
      <c r="A746" s="30">
        <f>+A747-1</f>
        <v>3620</v>
      </c>
      <c r="B746" s="30">
        <v>3</v>
      </c>
      <c r="C746" s="31" t="str">
        <f>+C747</f>
        <v>DIFUSIÓN POR RADIO, TELEVISIÓN Y OTROS MEDIOS DE MENSAJES COMERCIALES PARA PROMOVER LA VENTA DE BIENES O SERVICIOS</v>
      </c>
      <c r="D746" s="35">
        <f t="shared" ref="D746:H746" si="434">+D747</f>
        <v>0</v>
      </c>
      <c r="E746" s="35">
        <f t="shared" si="434"/>
        <v>0</v>
      </c>
      <c r="F746" s="35">
        <f t="shared" si="434"/>
        <v>0</v>
      </c>
      <c r="G746" s="35">
        <f t="shared" si="434"/>
        <v>0</v>
      </c>
      <c r="H746" s="35">
        <f t="shared" si="434"/>
        <v>0</v>
      </c>
      <c r="I746" s="35">
        <f t="shared" si="416"/>
        <v>0</v>
      </c>
    </row>
    <row r="747" spans="1:9" s="40" customFormat="1" ht="30.75" customHeight="1" outlineLevel="1" x14ac:dyDescent="0.25">
      <c r="A747" s="36">
        <v>3621</v>
      </c>
      <c r="B747" s="36">
        <v>4</v>
      </c>
      <c r="C747" s="37" t="s">
        <v>171</v>
      </c>
      <c r="D747" s="38">
        <v>0</v>
      </c>
      <c r="E747" s="39">
        <v>0</v>
      </c>
      <c r="F747" s="39">
        <f>D747+E747</f>
        <v>0</v>
      </c>
      <c r="G747" s="39">
        <v>0</v>
      </c>
      <c r="H747" s="39">
        <v>0</v>
      </c>
      <c r="I747" s="39">
        <f t="shared" si="416"/>
        <v>0</v>
      </c>
    </row>
    <row r="748" spans="1:9" s="34" customFormat="1" ht="30" outlineLevel="1" x14ac:dyDescent="0.25">
      <c r="A748" s="30">
        <f>+A749-1</f>
        <v>3630</v>
      </c>
      <c r="B748" s="30">
        <v>3</v>
      </c>
      <c r="C748" s="31" t="str">
        <f>+C749</f>
        <v>SERVICIOS DE CREATIVIDAD, PREPRODUCCIÓN Y PRODUCCIÓN DE PUBLICIDAD, EXCEPTO INTERNET</v>
      </c>
      <c r="D748" s="35">
        <f t="shared" ref="D748:H748" si="435">+D749</f>
        <v>0</v>
      </c>
      <c r="E748" s="35">
        <f t="shared" si="435"/>
        <v>0</v>
      </c>
      <c r="F748" s="35">
        <f t="shared" si="435"/>
        <v>0</v>
      </c>
      <c r="G748" s="35">
        <f t="shared" si="435"/>
        <v>0</v>
      </c>
      <c r="H748" s="35">
        <f t="shared" si="435"/>
        <v>0</v>
      </c>
      <c r="I748" s="35">
        <f t="shared" si="416"/>
        <v>0</v>
      </c>
    </row>
    <row r="749" spans="1:9" s="40" customFormat="1" ht="30" outlineLevel="1" x14ac:dyDescent="0.25">
      <c r="A749" s="36">
        <v>3631</v>
      </c>
      <c r="B749" s="36">
        <v>4</v>
      </c>
      <c r="C749" s="37" t="s">
        <v>172</v>
      </c>
      <c r="D749" s="38">
        <v>0</v>
      </c>
      <c r="E749" s="39">
        <v>0</v>
      </c>
      <c r="F749" s="39">
        <f>D749+E749</f>
        <v>0</v>
      </c>
      <c r="G749" s="39">
        <v>0</v>
      </c>
      <c r="H749" s="39">
        <v>0</v>
      </c>
      <c r="I749" s="39">
        <f t="shared" si="416"/>
        <v>0</v>
      </c>
    </row>
    <row r="750" spans="1:9" s="34" customFormat="1" outlineLevel="1" x14ac:dyDescent="0.25">
      <c r="A750" s="30">
        <f>+A751-1</f>
        <v>3640</v>
      </c>
      <c r="B750" s="30">
        <v>3</v>
      </c>
      <c r="C750" s="31" t="str">
        <f>+C751</f>
        <v>SERVICIOS DE REVELADO DE FOTOGRAFÍAS</v>
      </c>
      <c r="D750" s="35">
        <f t="shared" ref="D750:H750" si="436">+D751</f>
        <v>0</v>
      </c>
      <c r="E750" s="35">
        <f t="shared" si="436"/>
        <v>0</v>
      </c>
      <c r="F750" s="35">
        <f t="shared" si="436"/>
        <v>0</v>
      </c>
      <c r="G750" s="35">
        <f t="shared" si="436"/>
        <v>0</v>
      </c>
      <c r="H750" s="35">
        <f t="shared" si="436"/>
        <v>0</v>
      </c>
      <c r="I750" s="35">
        <f t="shared" si="416"/>
        <v>0</v>
      </c>
    </row>
    <row r="751" spans="1:9" s="40" customFormat="1" outlineLevel="1" x14ac:dyDescent="0.25">
      <c r="A751" s="36">
        <v>3641</v>
      </c>
      <c r="B751" s="36">
        <v>4</v>
      </c>
      <c r="C751" s="37" t="s">
        <v>173</v>
      </c>
      <c r="D751" s="38">
        <v>0</v>
      </c>
      <c r="E751" s="39">
        <v>0</v>
      </c>
      <c r="F751" s="39">
        <f>D751+E751</f>
        <v>0</v>
      </c>
      <c r="G751" s="39">
        <v>0</v>
      </c>
      <c r="H751" s="39">
        <v>0</v>
      </c>
      <c r="I751" s="39">
        <f t="shared" si="416"/>
        <v>0</v>
      </c>
    </row>
    <row r="752" spans="1:9" s="34" customFormat="1" outlineLevel="1" x14ac:dyDescent="0.25">
      <c r="A752" s="30">
        <f>+A753-1</f>
        <v>3650</v>
      </c>
      <c r="B752" s="30">
        <v>3</v>
      </c>
      <c r="C752" s="31" t="str">
        <f>+C753</f>
        <v>SERVICIOS DE LA INDUSTRIA FÍLMICA, DEL SONIDO Y DEL VIDEO</v>
      </c>
      <c r="D752" s="35">
        <f t="shared" ref="D752:H752" si="437">+D753</f>
        <v>0</v>
      </c>
      <c r="E752" s="35">
        <f t="shared" si="437"/>
        <v>0</v>
      </c>
      <c r="F752" s="35">
        <f t="shared" si="437"/>
        <v>0</v>
      </c>
      <c r="G752" s="35">
        <f t="shared" si="437"/>
        <v>0</v>
      </c>
      <c r="H752" s="35">
        <f t="shared" si="437"/>
        <v>0</v>
      </c>
      <c r="I752" s="35">
        <f t="shared" si="416"/>
        <v>0</v>
      </c>
    </row>
    <row r="753" spans="1:9" s="40" customFormat="1" outlineLevel="1" x14ac:dyDescent="0.25">
      <c r="A753" s="36">
        <v>3651</v>
      </c>
      <c r="B753" s="36">
        <v>4</v>
      </c>
      <c r="C753" s="37" t="s">
        <v>174</v>
      </c>
      <c r="D753" s="38">
        <v>0</v>
      </c>
      <c r="E753" s="39">
        <v>0</v>
      </c>
      <c r="F753" s="39">
        <f>D753+E753</f>
        <v>0</v>
      </c>
      <c r="G753" s="39">
        <v>0</v>
      </c>
      <c r="H753" s="39">
        <v>0</v>
      </c>
      <c r="I753" s="39">
        <f t="shared" si="416"/>
        <v>0</v>
      </c>
    </row>
    <row r="754" spans="1:9" s="34" customFormat="1" ht="30" outlineLevel="1" x14ac:dyDescent="0.25">
      <c r="A754" s="30">
        <f>+A755-1</f>
        <v>3660</v>
      </c>
      <c r="B754" s="30">
        <v>3</v>
      </c>
      <c r="C754" s="31" t="str">
        <f>+C755</f>
        <v>SERVICIO DE CREACIÓN Y DIFUSIÓN DE CONTENIDO EXCLUSIVAMENTE A TRAVÉS DE INTERNET</v>
      </c>
      <c r="D754" s="35">
        <f t="shared" ref="D754:H754" si="438">+D755</f>
        <v>0</v>
      </c>
      <c r="E754" s="35">
        <f t="shared" si="438"/>
        <v>0</v>
      </c>
      <c r="F754" s="35">
        <f t="shared" si="438"/>
        <v>0</v>
      </c>
      <c r="G754" s="35">
        <f t="shared" si="438"/>
        <v>0</v>
      </c>
      <c r="H754" s="35">
        <f t="shared" si="438"/>
        <v>0</v>
      </c>
      <c r="I754" s="35">
        <f t="shared" si="416"/>
        <v>0</v>
      </c>
    </row>
    <row r="755" spans="1:9" s="40" customFormat="1" ht="30" outlineLevel="1" x14ac:dyDescent="0.25">
      <c r="A755" s="36">
        <v>3661</v>
      </c>
      <c r="B755" s="36">
        <v>4</v>
      </c>
      <c r="C755" s="37" t="s">
        <v>175</v>
      </c>
      <c r="D755" s="38">
        <v>0</v>
      </c>
      <c r="E755" s="39">
        <v>0</v>
      </c>
      <c r="F755" s="39">
        <f>D755+E755</f>
        <v>0</v>
      </c>
      <c r="G755" s="39">
        <v>0</v>
      </c>
      <c r="H755" s="39">
        <v>0</v>
      </c>
      <c r="I755" s="39">
        <f t="shared" si="416"/>
        <v>0</v>
      </c>
    </row>
    <row r="756" spans="1:9" s="34" customFormat="1" outlineLevel="1" x14ac:dyDescent="0.25">
      <c r="A756" s="30">
        <f>+A757-1</f>
        <v>3690</v>
      </c>
      <c r="B756" s="30">
        <v>3</v>
      </c>
      <c r="C756" s="31" t="str">
        <f>+C757</f>
        <v>OTROS SERVICIOS DE INFORMACIÓN</v>
      </c>
      <c r="D756" s="35">
        <f t="shared" ref="D756:H756" si="439">+D757</f>
        <v>0</v>
      </c>
      <c r="E756" s="35">
        <f t="shared" si="439"/>
        <v>0</v>
      </c>
      <c r="F756" s="35">
        <f t="shared" si="439"/>
        <v>0</v>
      </c>
      <c r="G756" s="35">
        <f t="shared" si="439"/>
        <v>0</v>
      </c>
      <c r="H756" s="35">
        <f t="shared" si="439"/>
        <v>0</v>
      </c>
      <c r="I756" s="35">
        <f t="shared" si="416"/>
        <v>0</v>
      </c>
    </row>
    <row r="757" spans="1:9" s="40" customFormat="1" outlineLevel="1" x14ac:dyDescent="0.25">
      <c r="A757" s="36">
        <v>3691</v>
      </c>
      <c r="B757" s="36">
        <v>4</v>
      </c>
      <c r="C757" s="37" t="s">
        <v>176</v>
      </c>
      <c r="D757" s="38">
        <v>0</v>
      </c>
      <c r="E757" s="39">
        <v>0</v>
      </c>
      <c r="F757" s="39">
        <f>D757+E757</f>
        <v>0</v>
      </c>
      <c r="G757" s="39">
        <v>0</v>
      </c>
      <c r="H757" s="39">
        <v>0</v>
      </c>
      <c r="I757" s="39">
        <f t="shared" si="416"/>
        <v>0</v>
      </c>
    </row>
    <row r="758" spans="1:9" s="28" customFormat="1" ht="30" customHeight="1" outlineLevel="1" x14ac:dyDescent="0.25">
      <c r="A758" s="30">
        <v>3700</v>
      </c>
      <c r="B758" s="30">
        <v>2</v>
      </c>
      <c r="C758" s="33" t="s">
        <v>177</v>
      </c>
      <c r="D758" s="35">
        <f t="shared" ref="D758:H758" si="440">SUM(D759,D761,D763,D765,D767,D769,D771,D773,D775)</f>
        <v>75800</v>
      </c>
      <c r="E758" s="35">
        <f t="shared" si="440"/>
        <v>0</v>
      </c>
      <c r="F758" s="35">
        <f t="shared" si="440"/>
        <v>75800</v>
      </c>
      <c r="G758" s="35">
        <f t="shared" si="440"/>
        <v>205528.5</v>
      </c>
      <c r="H758" s="35">
        <f t="shared" si="440"/>
        <v>205528.5</v>
      </c>
      <c r="I758" s="35">
        <f t="shared" si="416"/>
        <v>-129728.5</v>
      </c>
    </row>
    <row r="759" spans="1:9" s="34" customFormat="1" outlineLevel="1" x14ac:dyDescent="0.25">
      <c r="A759" s="30">
        <f>+A760-1</f>
        <v>3710</v>
      </c>
      <c r="B759" s="30">
        <v>3</v>
      </c>
      <c r="C759" s="31" t="str">
        <f>+C760</f>
        <v>PASAJES AÉREOS</v>
      </c>
      <c r="D759" s="35">
        <f t="shared" ref="D759:H759" si="441">+D760</f>
        <v>0</v>
      </c>
      <c r="E759" s="35">
        <f t="shared" si="441"/>
        <v>0</v>
      </c>
      <c r="F759" s="35">
        <f t="shared" si="441"/>
        <v>0</v>
      </c>
      <c r="G759" s="35">
        <f t="shared" si="441"/>
        <v>32004.71</v>
      </c>
      <c r="H759" s="35">
        <f t="shared" si="441"/>
        <v>32004.71</v>
      </c>
      <c r="I759" s="35">
        <f t="shared" si="416"/>
        <v>-32004.71</v>
      </c>
    </row>
    <row r="760" spans="1:9" s="40" customFormat="1" outlineLevel="1" x14ac:dyDescent="0.25">
      <c r="A760" s="36">
        <v>3711</v>
      </c>
      <c r="B760" s="36">
        <v>4</v>
      </c>
      <c r="C760" s="37" t="s">
        <v>178</v>
      </c>
      <c r="D760" s="38">
        <v>0</v>
      </c>
      <c r="E760" s="39">
        <v>0</v>
      </c>
      <c r="F760" s="39">
        <f>D760+E760</f>
        <v>0</v>
      </c>
      <c r="G760" s="39">
        <v>32004.71</v>
      </c>
      <c r="H760" s="39">
        <v>32004.71</v>
      </c>
      <c r="I760" s="39">
        <f t="shared" si="416"/>
        <v>-32004.71</v>
      </c>
    </row>
    <row r="761" spans="1:9" s="34" customFormat="1" outlineLevel="1" x14ac:dyDescent="0.25">
      <c r="A761" s="30">
        <f>+A762-1</f>
        <v>3720</v>
      </c>
      <c r="B761" s="30">
        <v>3</v>
      </c>
      <c r="C761" s="31" t="str">
        <f>+C762</f>
        <v>PASAJES TERRESTRES</v>
      </c>
      <c r="D761" s="35">
        <f t="shared" ref="D761:H761" si="442">+D762</f>
        <v>22200</v>
      </c>
      <c r="E761" s="35">
        <f t="shared" si="442"/>
        <v>0</v>
      </c>
      <c r="F761" s="35">
        <f t="shared" si="442"/>
        <v>22200</v>
      </c>
      <c r="G761" s="35">
        <f t="shared" si="442"/>
        <v>21848</v>
      </c>
      <c r="H761" s="35">
        <f t="shared" si="442"/>
        <v>21848</v>
      </c>
      <c r="I761" s="35">
        <f t="shared" si="416"/>
        <v>352</v>
      </c>
    </row>
    <row r="762" spans="1:9" s="40" customFormat="1" outlineLevel="1" x14ac:dyDescent="0.25">
      <c r="A762" s="36">
        <v>3721</v>
      </c>
      <c r="B762" s="36">
        <v>4</v>
      </c>
      <c r="C762" s="37" t="s">
        <v>179</v>
      </c>
      <c r="D762" s="38">
        <v>22200</v>
      </c>
      <c r="E762" s="39">
        <v>0</v>
      </c>
      <c r="F762" s="39">
        <f>D762+E762</f>
        <v>22200</v>
      </c>
      <c r="G762" s="39">
        <v>21848</v>
      </c>
      <c r="H762" s="39">
        <v>21848</v>
      </c>
      <c r="I762" s="39">
        <f t="shared" si="416"/>
        <v>352</v>
      </c>
    </row>
    <row r="763" spans="1:9" s="34" customFormat="1" outlineLevel="1" x14ac:dyDescent="0.25">
      <c r="A763" s="30">
        <f>+A764-1</f>
        <v>3730</v>
      </c>
      <c r="B763" s="30">
        <v>3</v>
      </c>
      <c r="C763" s="31" t="str">
        <f>+C764</f>
        <v>PASAJES MARÍTIMOS, LACUSTRES Y FLUVIALES</v>
      </c>
      <c r="D763" s="35">
        <f t="shared" ref="D763:H763" si="443">+D764</f>
        <v>0</v>
      </c>
      <c r="E763" s="35">
        <f t="shared" si="443"/>
        <v>0</v>
      </c>
      <c r="F763" s="35">
        <f t="shared" si="443"/>
        <v>0</v>
      </c>
      <c r="G763" s="35">
        <f t="shared" si="443"/>
        <v>0</v>
      </c>
      <c r="H763" s="35">
        <f t="shared" si="443"/>
        <v>0</v>
      </c>
      <c r="I763" s="35">
        <f t="shared" si="416"/>
        <v>0</v>
      </c>
    </row>
    <row r="764" spans="1:9" s="40" customFormat="1" ht="15" customHeight="1" outlineLevel="1" x14ac:dyDescent="0.25">
      <c r="A764" s="36">
        <v>3731</v>
      </c>
      <c r="B764" s="36">
        <v>4</v>
      </c>
      <c r="C764" s="37" t="s">
        <v>180</v>
      </c>
      <c r="D764" s="38">
        <v>0</v>
      </c>
      <c r="E764" s="39">
        <v>0</v>
      </c>
      <c r="F764" s="39">
        <f>D764+E764</f>
        <v>0</v>
      </c>
      <c r="G764" s="39">
        <v>0</v>
      </c>
      <c r="H764" s="39">
        <v>0</v>
      </c>
      <c r="I764" s="39">
        <f t="shared" si="416"/>
        <v>0</v>
      </c>
    </row>
    <row r="765" spans="1:9" s="34" customFormat="1" outlineLevel="1" x14ac:dyDescent="0.25">
      <c r="A765" s="30">
        <f>+A766-1</f>
        <v>3740</v>
      </c>
      <c r="B765" s="30">
        <v>3</v>
      </c>
      <c r="C765" s="31" t="str">
        <f>+C766</f>
        <v>AUTOTRANSPORTE</v>
      </c>
      <c r="D765" s="35">
        <f t="shared" ref="D765:H765" si="444">+D766</f>
        <v>0</v>
      </c>
      <c r="E765" s="35">
        <f t="shared" si="444"/>
        <v>0</v>
      </c>
      <c r="F765" s="35">
        <f t="shared" si="444"/>
        <v>0</v>
      </c>
      <c r="G765" s="35">
        <f t="shared" si="444"/>
        <v>0</v>
      </c>
      <c r="H765" s="35">
        <f t="shared" si="444"/>
        <v>0</v>
      </c>
      <c r="I765" s="35">
        <f t="shared" si="416"/>
        <v>0</v>
      </c>
    </row>
    <row r="766" spans="1:9" s="40" customFormat="1" ht="15" customHeight="1" outlineLevel="1" x14ac:dyDescent="0.25">
      <c r="A766" s="36">
        <v>3741</v>
      </c>
      <c r="B766" s="36">
        <v>4</v>
      </c>
      <c r="C766" s="37" t="s">
        <v>181</v>
      </c>
      <c r="D766" s="38">
        <v>0</v>
      </c>
      <c r="E766" s="39">
        <v>0</v>
      </c>
      <c r="F766" s="39">
        <f>D766+E766</f>
        <v>0</v>
      </c>
      <c r="G766" s="39">
        <v>0</v>
      </c>
      <c r="H766" s="39">
        <v>0</v>
      </c>
      <c r="I766" s="39">
        <f t="shared" si="416"/>
        <v>0</v>
      </c>
    </row>
    <row r="767" spans="1:9" s="34" customFormat="1" outlineLevel="1" x14ac:dyDescent="0.25">
      <c r="A767" s="30">
        <f>+A768-1</f>
        <v>3750</v>
      </c>
      <c r="B767" s="30">
        <v>3</v>
      </c>
      <c r="C767" s="31" t="str">
        <f>+C768</f>
        <v>VIÁTICOS EN EL PAÍS</v>
      </c>
      <c r="D767" s="35">
        <f t="shared" ref="D767:H767" si="445">+D768</f>
        <v>53600</v>
      </c>
      <c r="E767" s="35">
        <f t="shared" si="445"/>
        <v>0</v>
      </c>
      <c r="F767" s="35">
        <f t="shared" si="445"/>
        <v>53600</v>
      </c>
      <c r="G767" s="35">
        <f t="shared" si="445"/>
        <v>149510.79</v>
      </c>
      <c r="H767" s="35">
        <f t="shared" si="445"/>
        <v>149510.79</v>
      </c>
      <c r="I767" s="35">
        <f t="shared" si="416"/>
        <v>-95910.790000000008</v>
      </c>
    </row>
    <row r="768" spans="1:9" s="40" customFormat="1" outlineLevel="1" x14ac:dyDescent="0.25">
      <c r="A768" s="36">
        <v>3751</v>
      </c>
      <c r="B768" s="36">
        <v>4</v>
      </c>
      <c r="C768" s="37" t="s">
        <v>182</v>
      </c>
      <c r="D768" s="38">
        <v>53600</v>
      </c>
      <c r="E768" s="39">
        <v>0</v>
      </c>
      <c r="F768" s="39">
        <f>D768+E768</f>
        <v>53600</v>
      </c>
      <c r="G768" s="39">
        <v>149510.79</v>
      </c>
      <c r="H768" s="39">
        <v>149510.79</v>
      </c>
      <c r="I768" s="39">
        <f t="shared" si="416"/>
        <v>-95910.790000000008</v>
      </c>
    </row>
    <row r="769" spans="1:9" s="34" customFormat="1" outlineLevel="1" x14ac:dyDescent="0.25">
      <c r="A769" s="30">
        <f>+A770-1</f>
        <v>3760</v>
      </c>
      <c r="B769" s="30">
        <v>3</v>
      </c>
      <c r="C769" s="31" t="str">
        <f>+C770</f>
        <v>VIÁTICOS EN EL EXTRANJERO</v>
      </c>
      <c r="D769" s="35">
        <f t="shared" ref="D769:H769" si="446">+D770</f>
        <v>0</v>
      </c>
      <c r="E769" s="35">
        <f t="shared" si="446"/>
        <v>0</v>
      </c>
      <c r="F769" s="35">
        <f t="shared" si="446"/>
        <v>0</v>
      </c>
      <c r="G769" s="35">
        <f t="shared" si="446"/>
        <v>0</v>
      </c>
      <c r="H769" s="35">
        <f t="shared" si="446"/>
        <v>0</v>
      </c>
      <c r="I769" s="35">
        <f t="shared" si="416"/>
        <v>0</v>
      </c>
    </row>
    <row r="770" spans="1:9" s="40" customFormat="1" outlineLevel="1" x14ac:dyDescent="0.25">
      <c r="A770" s="36">
        <v>3761</v>
      </c>
      <c r="B770" s="36">
        <v>4</v>
      </c>
      <c r="C770" s="37" t="s">
        <v>183</v>
      </c>
      <c r="D770" s="38">
        <v>0</v>
      </c>
      <c r="E770" s="39">
        <v>0</v>
      </c>
      <c r="F770" s="39">
        <f>D770+E770</f>
        <v>0</v>
      </c>
      <c r="G770" s="39">
        <v>0</v>
      </c>
      <c r="H770" s="39">
        <v>0</v>
      </c>
      <c r="I770" s="39">
        <f t="shared" si="416"/>
        <v>0</v>
      </c>
    </row>
    <row r="771" spans="1:9" s="34" customFormat="1" outlineLevel="1" x14ac:dyDescent="0.25">
      <c r="A771" s="30">
        <f>+A772-1</f>
        <v>3770</v>
      </c>
      <c r="B771" s="30">
        <v>3</v>
      </c>
      <c r="C771" s="31" t="str">
        <f>+C772</f>
        <v>GASTOS DE INSTALACIÓN Y TRASLADO DE MENAJE</v>
      </c>
      <c r="D771" s="35">
        <f t="shared" ref="D771:H771" si="447">+D772</f>
        <v>0</v>
      </c>
      <c r="E771" s="35">
        <f t="shared" si="447"/>
        <v>0</v>
      </c>
      <c r="F771" s="35">
        <f t="shared" si="447"/>
        <v>0</v>
      </c>
      <c r="G771" s="35">
        <f t="shared" si="447"/>
        <v>0</v>
      </c>
      <c r="H771" s="35">
        <f t="shared" si="447"/>
        <v>0</v>
      </c>
      <c r="I771" s="35">
        <f t="shared" si="416"/>
        <v>0</v>
      </c>
    </row>
    <row r="772" spans="1:9" s="40" customFormat="1" ht="15" customHeight="1" outlineLevel="1" x14ac:dyDescent="0.25">
      <c r="A772" s="36">
        <v>3771</v>
      </c>
      <c r="B772" s="36">
        <v>4</v>
      </c>
      <c r="C772" s="37" t="s">
        <v>184</v>
      </c>
      <c r="D772" s="38">
        <v>0</v>
      </c>
      <c r="E772" s="39">
        <v>0</v>
      </c>
      <c r="F772" s="39">
        <f>D772+E772</f>
        <v>0</v>
      </c>
      <c r="G772" s="39">
        <v>0</v>
      </c>
      <c r="H772" s="39">
        <v>0</v>
      </c>
      <c r="I772" s="39">
        <f t="shared" si="416"/>
        <v>0</v>
      </c>
    </row>
    <row r="773" spans="1:9" s="34" customFormat="1" outlineLevel="1" x14ac:dyDescent="0.25">
      <c r="A773" s="30">
        <f>+A774-1</f>
        <v>3780</v>
      </c>
      <c r="B773" s="30">
        <v>3</v>
      </c>
      <c r="C773" s="31" t="str">
        <f>+C774</f>
        <v>SERVICIOS INTEGRALES DE TRASLADO Y VIÁTICOS</v>
      </c>
      <c r="D773" s="35">
        <f t="shared" ref="D773:H773" si="448">+D774</f>
        <v>0</v>
      </c>
      <c r="E773" s="35">
        <f t="shared" si="448"/>
        <v>0</v>
      </c>
      <c r="F773" s="35">
        <f t="shared" si="448"/>
        <v>0</v>
      </c>
      <c r="G773" s="35">
        <f t="shared" si="448"/>
        <v>2100</v>
      </c>
      <c r="H773" s="35">
        <f t="shared" si="448"/>
        <v>2100</v>
      </c>
      <c r="I773" s="35">
        <f t="shared" si="416"/>
        <v>-2100</v>
      </c>
    </row>
    <row r="774" spans="1:9" s="40" customFormat="1" outlineLevel="1" x14ac:dyDescent="0.25">
      <c r="A774" s="36">
        <v>3781</v>
      </c>
      <c r="B774" s="36">
        <v>4</v>
      </c>
      <c r="C774" s="37" t="s">
        <v>185</v>
      </c>
      <c r="D774" s="38">
        <v>0</v>
      </c>
      <c r="E774" s="39">
        <v>0</v>
      </c>
      <c r="F774" s="39">
        <f>D774+E774</f>
        <v>0</v>
      </c>
      <c r="G774" s="39">
        <v>2100</v>
      </c>
      <c r="H774" s="39">
        <v>2100</v>
      </c>
      <c r="I774" s="39">
        <f t="shared" si="416"/>
        <v>-2100</v>
      </c>
    </row>
    <row r="775" spans="1:9" s="34" customFormat="1" outlineLevel="1" x14ac:dyDescent="0.25">
      <c r="A775" s="30">
        <f>+A776-1</f>
        <v>3790</v>
      </c>
      <c r="B775" s="30">
        <v>3</v>
      </c>
      <c r="C775" s="31" t="str">
        <f>+C776</f>
        <v>OTROS SERVICIOS DE TRASLADO Y HOSPEDAJE</v>
      </c>
      <c r="D775" s="35">
        <f t="shared" ref="D775:H775" si="449">+D776</f>
        <v>0</v>
      </c>
      <c r="E775" s="35">
        <f t="shared" si="449"/>
        <v>0</v>
      </c>
      <c r="F775" s="35">
        <f t="shared" si="449"/>
        <v>0</v>
      </c>
      <c r="G775" s="35">
        <f t="shared" si="449"/>
        <v>65</v>
      </c>
      <c r="H775" s="35">
        <f t="shared" si="449"/>
        <v>65</v>
      </c>
      <c r="I775" s="35">
        <f t="shared" si="416"/>
        <v>-65</v>
      </c>
    </row>
    <row r="776" spans="1:9" s="40" customFormat="1" outlineLevel="1" x14ac:dyDescent="0.25">
      <c r="A776" s="36">
        <v>3791</v>
      </c>
      <c r="B776" s="36">
        <v>4</v>
      </c>
      <c r="C776" s="37" t="s">
        <v>186</v>
      </c>
      <c r="D776" s="38">
        <v>0</v>
      </c>
      <c r="E776" s="39">
        <v>0</v>
      </c>
      <c r="F776" s="39">
        <f>D776+E776</f>
        <v>0</v>
      </c>
      <c r="G776" s="39">
        <v>65</v>
      </c>
      <c r="H776" s="39">
        <v>65</v>
      </c>
      <c r="I776" s="39">
        <f t="shared" ref="I776:I805" si="450">+F776-G776</f>
        <v>-65</v>
      </c>
    </row>
    <row r="777" spans="1:9" s="28" customFormat="1" ht="30" customHeight="1" outlineLevel="1" x14ac:dyDescent="0.25">
      <c r="A777" s="30">
        <v>3800</v>
      </c>
      <c r="B777" s="30">
        <v>2</v>
      </c>
      <c r="C777" s="33" t="s">
        <v>187</v>
      </c>
      <c r="D777" s="35">
        <f t="shared" ref="D777:H777" si="451">SUM(D778,D780,D782,D785,D787)</f>
        <v>24365574.359999999</v>
      </c>
      <c r="E777" s="35">
        <f t="shared" si="451"/>
        <v>0</v>
      </c>
      <c r="F777" s="35">
        <f t="shared" si="451"/>
        <v>24365574.359999999</v>
      </c>
      <c r="G777" s="35">
        <f t="shared" si="451"/>
        <v>4644829.5999999996</v>
      </c>
      <c r="H777" s="35">
        <f t="shared" si="451"/>
        <v>3023094.67</v>
      </c>
      <c r="I777" s="35">
        <f t="shared" si="450"/>
        <v>19720744.759999998</v>
      </c>
    </row>
    <row r="778" spans="1:9" s="34" customFormat="1" outlineLevel="1" x14ac:dyDescent="0.25">
      <c r="A778" s="30">
        <f>+A779-1</f>
        <v>3810</v>
      </c>
      <c r="B778" s="30">
        <v>3</v>
      </c>
      <c r="C778" s="31" t="str">
        <f>+C779</f>
        <v>GASTOS DE CEREMONIAL</v>
      </c>
      <c r="D778" s="35">
        <f t="shared" ref="D778:H778" si="452">+D779</f>
        <v>0</v>
      </c>
      <c r="E778" s="35">
        <f t="shared" si="452"/>
        <v>0</v>
      </c>
      <c r="F778" s="35">
        <f t="shared" si="452"/>
        <v>0</v>
      </c>
      <c r="G778" s="35">
        <f t="shared" si="452"/>
        <v>150800</v>
      </c>
      <c r="H778" s="35">
        <f t="shared" si="452"/>
        <v>150800</v>
      </c>
      <c r="I778" s="35">
        <f t="shared" si="450"/>
        <v>-150800</v>
      </c>
    </row>
    <row r="779" spans="1:9" s="40" customFormat="1" outlineLevel="1" x14ac:dyDescent="0.25">
      <c r="A779" s="36">
        <v>3811</v>
      </c>
      <c r="B779" s="36">
        <v>4</v>
      </c>
      <c r="C779" s="37" t="s">
        <v>188</v>
      </c>
      <c r="D779" s="38">
        <v>0</v>
      </c>
      <c r="E779" s="39">
        <v>0</v>
      </c>
      <c r="F779" s="39">
        <f>D779+E779</f>
        <v>0</v>
      </c>
      <c r="G779" s="39">
        <v>150800</v>
      </c>
      <c r="H779" s="39">
        <v>150800</v>
      </c>
      <c r="I779" s="39">
        <f t="shared" si="450"/>
        <v>-150800</v>
      </c>
    </row>
    <row r="780" spans="1:9" s="34" customFormat="1" outlineLevel="1" x14ac:dyDescent="0.25">
      <c r="A780" s="30">
        <f>+A781-1</f>
        <v>3820</v>
      </c>
      <c r="B780" s="30">
        <v>3</v>
      </c>
      <c r="C780" s="31" t="str">
        <f>+C781</f>
        <v>GASTOS DE ORDEN SOCIAL Y CULTURAL</v>
      </c>
      <c r="D780" s="35">
        <f t="shared" ref="D780:H780" si="453">+D781</f>
        <v>22715574.359999999</v>
      </c>
      <c r="E780" s="35">
        <f t="shared" si="453"/>
        <v>0</v>
      </c>
      <c r="F780" s="35">
        <f t="shared" si="453"/>
        <v>22715574.359999999</v>
      </c>
      <c r="G780" s="35">
        <f t="shared" si="453"/>
        <v>4491906.8</v>
      </c>
      <c r="H780" s="35">
        <f t="shared" si="453"/>
        <v>2870171.87</v>
      </c>
      <c r="I780" s="35">
        <f t="shared" si="450"/>
        <v>18223667.559999999</v>
      </c>
    </row>
    <row r="781" spans="1:9" s="40" customFormat="1" outlineLevel="1" x14ac:dyDescent="0.25">
      <c r="A781" s="36">
        <v>3821</v>
      </c>
      <c r="B781" s="36">
        <v>4</v>
      </c>
      <c r="C781" s="37" t="s">
        <v>189</v>
      </c>
      <c r="D781" s="38">
        <v>22715574.359999999</v>
      </c>
      <c r="E781" s="39">
        <v>0</v>
      </c>
      <c r="F781" s="39">
        <f>D781+E781</f>
        <v>22715574.359999999</v>
      </c>
      <c r="G781" s="39">
        <v>4491906.8</v>
      </c>
      <c r="H781" s="39">
        <v>2870171.87</v>
      </c>
      <c r="I781" s="39">
        <f t="shared" si="450"/>
        <v>18223667.559999999</v>
      </c>
    </row>
    <row r="782" spans="1:9" s="34" customFormat="1" outlineLevel="1" x14ac:dyDescent="0.25">
      <c r="A782" s="30">
        <f>+A783-1</f>
        <v>3830</v>
      </c>
      <c r="B782" s="30">
        <v>3</v>
      </c>
      <c r="C782" s="31" t="str">
        <f>+C783</f>
        <v>CONGRESOS Y CONVENCIONES</v>
      </c>
      <c r="D782" s="35">
        <f t="shared" ref="D782:H782" si="454">SUM(D783:D784)</f>
        <v>1650000</v>
      </c>
      <c r="E782" s="35">
        <f t="shared" si="454"/>
        <v>0</v>
      </c>
      <c r="F782" s="35">
        <f t="shared" si="454"/>
        <v>1650000</v>
      </c>
      <c r="G782" s="35">
        <f t="shared" si="454"/>
        <v>2122.8000000000002</v>
      </c>
      <c r="H782" s="35">
        <f t="shared" si="454"/>
        <v>2122.8000000000002</v>
      </c>
      <c r="I782" s="35">
        <f t="shared" si="450"/>
        <v>1647877.2</v>
      </c>
    </row>
    <row r="783" spans="1:9" s="40" customFormat="1" outlineLevel="1" x14ac:dyDescent="0.25">
      <c r="A783" s="36">
        <v>3831</v>
      </c>
      <c r="B783" s="36">
        <v>4</v>
      </c>
      <c r="C783" s="37" t="s">
        <v>190</v>
      </c>
      <c r="D783" s="38">
        <v>1650000</v>
      </c>
      <c r="E783" s="39">
        <v>0</v>
      </c>
      <c r="F783" s="39">
        <f t="shared" ref="F783:F784" si="455">D783+E783</f>
        <v>1650000</v>
      </c>
      <c r="G783" s="39">
        <v>2122.8000000000002</v>
      </c>
      <c r="H783" s="39">
        <v>2122.8000000000002</v>
      </c>
      <c r="I783" s="39">
        <f t="shared" si="450"/>
        <v>1647877.2</v>
      </c>
    </row>
    <row r="784" spans="1:9" s="40" customFormat="1" outlineLevel="1" x14ac:dyDescent="0.25">
      <c r="A784" s="36">
        <v>3832</v>
      </c>
      <c r="B784" s="36">
        <v>4</v>
      </c>
      <c r="C784" s="37" t="s">
        <v>191</v>
      </c>
      <c r="D784" s="38">
        <v>0</v>
      </c>
      <c r="E784" s="39">
        <v>0</v>
      </c>
      <c r="F784" s="39">
        <f t="shared" si="455"/>
        <v>0</v>
      </c>
      <c r="G784" s="39">
        <v>0</v>
      </c>
      <c r="H784" s="39">
        <v>0</v>
      </c>
      <c r="I784" s="39">
        <f t="shared" si="450"/>
        <v>0</v>
      </c>
    </row>
    <row r="785" spans="1:9" s="34" customFormat="1" outlineLevel="1" x14ac:dyDescent="0.25">
      <c r="A785" s="30">
        <f>+A786-1</f>
        <v>3840</v>
      </c>
      <c r="B785" s="30">
        <v>3</v>
      </c>
      <c r="C785" s="31" t="str">
        <f>+C786</f>
        <v>EXPOSICIONES</v>
      </c>
      <c r="D785" s="35">
        <f t="shared" ref="D785:H785" si="456">+D786</f>
        <v>0</v>
      </c>
      <c r="E785" s="35">
        <f t="shared" si="456"/>
        <v>0</v>
      </c>
      <c r="F785" s="35">
        <f t="shared" si="456"/>
        <v>0</v>
      </c>
      <c r="G785" s="35">
        <f t="shared" si="456"/>
        <v>0</v>
      </c>
      <c r="H785" s="35">
        <f t="shared" si="456"/>
        <v>0</v>
      </c>
      <c r="I785" s="35">
        <f t="shared" si="450"/>
        <v>0</v>
      </c>
    </row>
    <row r="786" spans="1:9" s="40" customFormat="1" outlineLevel="1" x14ac:dyDescent="0.25">
      <c r="A786" s="36">
        <v>3841</v>
      </c>
      <c r="B786" s="36">
        <v>4</v>
      </c>
      <c r="C786" s="37" t="s">
        <v>192</v>
      </c>
      <c r="D786" s="38">
        <v>0</v>
      </c>
      <c r="E786" s="39">
        <v>0</v>
      </c>
      <c r="F786" s="39">
        <f>D786+E786</f>
        <v>0</v>
      </c>
      <c r="G786" s="39">
        <v>0</v>
      </c>
      <c r="H786" s="39">
        <v>0</v>
      </c>
      <c r="I786" s="39">
        <f t="shared" si="450"/>
        <v>0</v>
      </c>
    </row>
    <row r="787" spans="1:9" s="34" customFormat="1" outlineLevel="1" x14ac:dyDescent="0.25">
      <c r="A787" s="30">
        <f>+A788-1</f>
        <v>3850</v>
      </c>
      <c r="B787" s="30">
        <v>3</v>
      </c>
      <c r="C787" s="31" t="str">
        <f>+C788</f>
        <v>GASTOS DE REPRESENTACIÓN</v>
      </c>
      <c r="D787" s="35">
        <f t="shared" ref="D787:H787" si="457">+D788</f>
        <v>0</v>
      </c>
      <c r="E787" s="35">
        <f t="shared" si="457"/>
        <v>0</v>
      </c>
      <c r="F787" s="35">
        <f t="shared" si="457"/>
        <v>0</v>
      </c>
      <c r="G787" s="35">
        <f t="shared" si="457"/>
        <v>0</v>
      </c>
      <c r="H787" s="35">
        <f t="shared" si="457"/>
        <v>0</v>
      </c>
      <c r="I787" s="35">
        <f t="shared" si="450"/>
        <v>0</v>
      </c>
    </row>
    <row r="788" spans="1:9" s="40" customFormat="1" outlineLevel="1" x14ac:dyDescent="0.25">
      <c r="A788" s="36">
        <v>3851</v>
      </c>
      <c r="B788" s="36">
        <v>4</v>
      </c>
      <c r="C788" s="37" t="s">
        <v>193</v>
      </c>
      <c r="D788" s="38">
        <v>0</v>
      </c>
      <c r="E788" s="39">
        <v>0</v>
      </c>
      <c r="F788" s="39">
        <f>D788+E788</f>
        <v>0</v>
      </c>
      <c r="G788" s="39">
        <v>0</v>
      </c>
      <c r="H788" s="39">
        <v>0</v>
      </c>
      <c r="I788" s="39">
        <f t="shared" si="450"/>
        <v>0</v>
      </c>
    </row>
    <row r="789" spans="1:9" s="28" customFormat="1" ht="30" customHeight="1" outlineLevel="1" x14ac:dyDescent="0.25">
      <c r="A789" s="30">
        <v>3900</v>
      </c>
      <c r="B789" s="30">
        <v>2</v>
      </c>
      <c r="C789" s="33" t="s">
        <v>194</v>
      </c>
      <c r="D789" s="35">
        <f t="shared" ref="D789:H789" si="458">SUM(D790,D792,D794,D796,D799,D803,D801)</f>
        <v>0</v>
      </c>
      <c r="E789" s="35">
        <f t="shared" si="458"/>
        <v>0</v>
      </c>
      <c r="F789" s="35">
        <f t="shared" si="458"/>
        <v>0</v>
      </c>
      <c r="G789" s="35">
        <f t="shared" si="458"/>
        <v>156395.84</v>
      </c>
      <c r="H789" s="35">
        <f t="shared" si="458"/>
        <v>156395.84</v>
      </c>
      <c r="I789" s="35">
        <f t="shared" ref="I789" si="459">SUM(I790,I792,I794,I796,I799,I803,I801)</f>
        <v>-156395.84</v>
      </c>
    </row>
    <row r="790" spans="1:9" s="34" customFormat="1" outlineLevel="1" x14ac:dyDescent="0.25">
      <c r="A790" s="30">
        <f>+A791-1</f>
        <v>3910</v>
      </c>
      <c r="B790" s="30">
        <v>3</v>
      </c>
      <c r="C790" s="31" t="str">
        <f>+C791</f>
        <v>SERVICIOS FUNERARIOS Y DE CEMENTERIOS</v>
      </c>
      <c r="D790" s="35">
        <f t="shared" ref="D790:H790" si="460">+D791</f>
        <v>0</v>
      </c>
      <c r="E790" s="35">
        <f t="shared" si="460"/>
        <v>0</v>
      </c>
      <c r="F790" s="35">
        <f t="shared" si="460"/>
        <v>0</v>
      </c>
      <c r="G790" s="35">
        <f t="shared" si="460"/>
        <v>0</v>
      </c>
      <c r="H790" s="35">
        <f t="shared" si="460"/>
        <v>0</v>
      </c>
      <c r="I790" s="35">
        <f t="shared" si="450"/>
        <v>0</v>
      </c>
    </row>
    <row r="791" spans="1:9" s="40" customFormat="1" ht="15" customHeight="1" outlineLevel="1" x14ac:dyDescent="0.25">
      <c r="A791" s="36">
        <v>3911</v>
      </c>
      <c r="B791" s="36">
        <v>4</v>
      </c>
      <c r="C791" s="37" t="s">
        <v>195</v>
      </c>
      <c r="D791" s="38">
        <v>0</v>
      </c>
      <c r="E791" s="39">
        <v>0</v>
      </c>
      <c r="F791" s="39">
        <f>D791+E791</f>
        <v>0</v>
      </c>
      <c r="G791" s="39">
        <v>0</v>
      </c>
      <c r="H791" s="39">
        <v>0</v>
      </c>
      <c r="I791" s="39">
        <f t="shared" si="450"/>
        <v>0</v>
      </c>
    </row>
    <row r="792" spans="1:9" s="34" customFormat="1" outlineLevel="1" x14ac:dyDescent="0.25">
      <c r="A792" s="30">
        <f>+A793-1</f>
        <v>3920</v>
      </c>
      <c r="B792" s="30">
        <v>3</v>
      </c>
      <c r="C792" s="31" t="str">
        <f>+C793</f>
        <v>IMPUESTOS Y DERECHOS</v>
      </c>
      <c r="D792" s="35">
        <f t="shared" ref="D792:H792" si="461">+D793</f>
        <v>0</v>
      </c>
      <c r="E792" s="35">
        <f t="shared" si="461"/>
        <v>0</v>
      </c>
      <c r="F792" s="35">
        <f t="shared" si="461"/>
        <v>0</v>
      </c>
      <c r="G792" s="35">
        <f t="shared" si="461"/>
        <v>0</v>
      </c>
      <c r="H792" s="35">
        <f t="shared" si="461"/>
        <v>0</v>
      </c>
      <c r="I792" s="35">
        <f t="shared" si="450"/>
        <v>0</v>
      </c>
    </row>
    <row r="793" spans="1:9" s="40" customFormat="1" outlineLevel="1" x14ac:dyDescent="0.25">
      <c r="A793" s="36">
        <v>3921</v>
      </c>
      <c r="B793" s="36">
        <v>4</v>
      </c>
      <c r="C793" s="37" t="s">
        <v>196</v>
      </c>
      <c r="D793" s="38">
        <v>0</v>
      </c>
      <c r="E793" s="39">
        <v>0</v>
      </c>
      <c r="F793" s="39">
        <f>D793+E793</f>
        <v>0</v>
      </c>
      <c r="G793" s="39">
        <v>0</v>
      </c>
      <c r="H793" s="39">
        <v>0</v>
      </c>
      <c r="I793" s="39">
        <f t="shared" si="450"/>
        <v>0</v>
      </c>
    </row>
    <row r="794" spans="1:9" s="34" customFormat="1" outlineLevel="1" x14ac:dyDescent="0.25">
      <c r="A794" s="30">
        <f>+A795-1</f>
        <v>3940</v>
      </c>
      <c r="B794" s="30">
        <v>3</v>
      </c>
      <c r="C794" s="31" t="str">
        <f>+C795</f>
        <v>SENTENCIAS Y RESOLUCIONES JUDICIALES</v>
      </c>
      <c r="D794" s="35">
        <f t="shared" ref="D794:H794" si="462">+D795</f>
        <v>0</v>
      </c>
      <c r="E794" s="35">
        <f t="shared" si="462"/>
        <v>0</v>
      </c>
      <c r="F794" s="35">
        <f t="shared" si="462"/>
        <v>0</v>
      </c>
      <c r="G794" s="35">
        <f t="shared" si="462"/>
        <v>0</v>
      </c>
      <c r="H794" s="35">
        <f t="shared" si="462"/>
        <v>0</v>
      </c>
      <c r="I794" s="35">
        <f t="shared" si="450"/>
        <v>0</v>
      </c>
    </row>
    <row r="795" spans="1:9" s="40" customFormat="1" outlineLevel="1" x14ac:dyDescent="0.25">
      <c r="A795" s="36">
        <v>3941</v>
      </c>
      <c r="B795" s="36">
        <v>4</v>
      </c>
      <c r="C795" s="37" t="s">
        <v>197</v>
      </c>
      <c r="D795" s="38">
        <v>0</v>
      </c>
      <c r="E795" s="39">
        <v>0</v>
      </c>
      <c r="F795" s="39">
        <f>D795+E795</f>
        <v>0</v>
      </c>
      <c r="G795" s="39">
        <v>0</v>
      </c>
      <c r="H795" s="39">
        <v>0</v>
      </c>
      <c r="I795" s="39">
        <f t="shared" si="450"/>
        <v>0</v>
      </c>
    </row>
    <row r="796" spans="1:9" s="34" customFormat="1" outlineLevel="1" x14ac:dyDescent="0.25">
      <c r="A796" s="30">
        <f>+A797-1</f>
        <v>3950</v>
      </c>
      <c r="B796" s="30">
        <v>3</v>
      </c>
      <c r="C796" s="31" t="str">
        <f>+C797</f>
        <v>PENAS, MULTAS, ACCESORIOS Y ACTUALIZACIONES</v>
      </c>
      <c r="D796" s="35">
        <f t="shared" ref="D796:H796" si="463">SUM(D797:D798)</f>
        <v>0</v>
      </c>
      <c r="E796" s="35">
        <f t="shared" si="463"/>
        <v>0</v>
      </c>
      <c r="F796" s="35">
        <f t="shared" si="463"/>
        <v>0</v>
      </c>
      <c r="G796" s="35">
        <f t="shared" si="463"/>
        <v>156395.84</v>
      </c>
      <c r="H796" s="35">
        <f t="shared" si="463"/>
        <v>156395.84</v>
      </c>
      <c r="I796" s="35">
        <f t="shared" si="450"/>
        <v>-156395.84</v>
      </c>
    </row>
    <row r="797" spans="1:9" s="40" customFormat="1" outlineLevel="1" x14ac:dyDescent="0.25">
      <c r="A797" s="36">
        <v>3951</v>
      </c>
      <c r="B797" s="36">
        <v>4</v>
      </c>
      <c r="C797" s="37" t="s">
        <v>198</v>
      </c>
      <c r="D797" s="38">
        <v>0</v>
      </c>
      <c r="E797" s="39">
        <v>0</v>
      </c>
      <c r="F797" s="39">
        <f t="shared" ref="F797:F798" si="464">D797+E797</f>
        <v>0</v>
      </c>
      <c r="G797" s="39">
        <v>156395.84</v>
      </c>
      <c r="H797" s="39">
        <v>156395.84</v>
      </c>
      <c r="I797" s="39">
        <f t="shared" si="450"/>
        <v>-156395.84</v>
      </c>
    </row>
    <row r="798" spans="1:9" s="40" customFormat="1" ht="15" customHeight="1" outlineLevel="1" x14ac:dyDescent="0.25">
      <c r="A798" s="36">
        <v>3952</v>
      </c>
      <c r="B798" s="36">
        <v>4</v>
      </c>
      <c r="C798" s="37" t="s">
        <v>199</v>
      </c>
      <c r="D798" s="38">
        <v>0</v>
      </c>
      <c r="E798" s="39">
        <v>0</v>
      </c>
      <c r="F798" s="39">
        <f t="shared" si="464"/>
        <v>0</v>
      </c>
      <c r="G798" s="39">
        <v>0</v>
      </c>
      <c r="H798" s="39">
        <v>0</v>
      </c>
      <c r="I798" s="39">
        <f t="shared" si="450"/>
        <v>0</v>
      </c>
    </row>
    <row r="799" spans="1:9" s="34" customFormat="1" outlineLevel="1" x14ac:dyDescent="0.25">
      <c r="A799" s="30">
        <f>+A800-1</f>
        <v>3960</v>
      </c>
      <c r="B799" s="30">
        <v>3</v>
      </c>
      <c r="C799" s="31" t="str">
        <f>+C800</f>
        <v>OTROS GASTOS POR RESPONSABILIDADES</v>
      </c>
      <c r="D799" s="35">
        <f t="shared" ref="D799:H801" si="465">+D800</f>
        <v>0</v>
      </c>
      <c r="E799" s="35">
        <f t="shared" si="465"/>
        <v>0</v>
      </c>
      <c r="F799" s="35">
        <f t="shared" si="465"/>
        <v>0</v>
      </c>
      <c r="G799" s="35">
        <f t="shared" si="465"/>
        <v>0</v>
      </c>
      <c r="H799" s="35">
        <f t="shared" si="465"/>
        <v>0</v>
      </c>
      <c r="I799" s="35">
        <f t="shared" si="450"/>
        <v>0</v>
      </c>
    </row>
    <row r="800" spans="1:9" s="40" customFormat="1" ht="15" customHeight="1" outlineLevel="1" x14ac:dyDescent="0.25">
      <c r="A800" s="36">
        <v>3961</v>
      </c>
      <c r="B800" s="36">
        <v>4</v>
      </c>
      <c r="C800" s="37" t="s">
        <v>200</v>
      </c>
      <c r="D800" s="38">
        <v>0</v>
      </c>
      <c r="E800" s="39">
        <v>0</v>
      </c>
      <c r="F800" s="39">
        <f>D800+E800</f>
        <v>0</v>
      </c>
      <c r="G800" s="39">
        <v>0</v>
      </c>
      <c r="H800" s="39">
        <v>0</v>
      </c>
      <c r="I800" s="39">
        <f t="shared" si="450"/>
        <v>0</v>
      </c>
    </row>
    <row r="801" spans="1:9" s="34" customFormat="1" outlineLevel="1" x14ac:dyDescent="0.25">
      <c r="A801" s="30">
        <f>+A802-1</f>
        <v>3980</v>
      </c>
      <c r="B801" s="30">
        <v>3</v>
      </c>
      <c r="C801" s="31" t="str">
        <f>+C802</f>
        <v>IMPUESTO SOBRE NOMINAS</v>
      </c>
      <c r="D801" s="35">
        <f t="shared" si="465"/>
        <v>0</v>
      </c>
      <c r="E801" s="35">
        <f t="shared" si="465"/>
        <v>0</v>
      </c>
      <c r="F801" s="35">
        <f t="shared" si="465"/>
        <v>0</v>
      </c>
      <c r="G801" s="35">
        <f t="shared" si="465"/>
        <v>0</v>
      </c>
      <c r="H801" s="35">
        <f t="shared" si="465"/>
        <v>0</v>
      </c>
      <c r="I801" s="35">
        <f t="shared" si="450"/>
        <v>0</v>
      </c>
    </row>
    <row r="802" spans="1:9" s="40" customFormat="1" ht="15" customHeight="1" outlineLevel="1" x14ac:dyDescent="0.25">
      <c r="A802" s="36">
        <v>3981</v>
      </c>
      <c r="B802" s="36">
        <v>4</v>
      </c>
      <c r="C802" s="37" t="s">
        <v>201</v>
      </c>
      <c r="D802" s="38">
        <v>0</v>
      </c>
      <c r="E802" s="39">
        <v>0</v>
      </c>
      <c r="F802" s="39">
        <f>D802+E802</f>
        <v>0</v>
      </c>
      <c r="G802" s="39">
        <v>0</v>
      </c>
      <c r="H802" s="39">
        <v>0</v>
      </c>
      <c r="I802" s="39">
        <f t="shared" si="450"/>
        <v>0</v>
      </c>
    </row>
    <row r="803" spans="1:9" s="34" customFormat="1" outlineLevel="1" x14ac:dyDescent="0.25">
      <c r="A803" s="30">
        <f>+A804-1</f>
        <v>3990</v>
      </c>
      <c r="B803" s="30">
        <v>3</v>
      </c>
      <c r="C803" s="31" t="str">
        <f>+C804</f>
        <v>OTROS SERVICIOS GENERALES</v>
      </c>
      <c r="D803" s="35">
        <f t="shared" ref="D803:H803" si="466">SUM(D804:D805)</f>
        <v>0</v>
      </c>
      <c r="E803" s="35">
        <f t="shared" si="466"/>
        <v>0</v>
      </c>
      <c r="F803" s="35">
        <f t="shared" si="466"/>
        <v>0</v>
      </c>
      <c r="G803" s="35">
        <f t="shared" si="466"/>
        <v>0</v>
      </c>
      <c r="H803" s="35">
        <f t="shared" si="466"/>
        <v>0</v>
      </c>
      <c r="I803" s="35">
        <f t="shared" si="450"/>
        <v>0</v>
      </c>
    </row>
    <row r="804" spans="1:9" s="40" customFormat="1" ht="15" customHeight="1" outlineLevel="1" x14ac:dyDescent="0.25">
      <c r="A804" s="36">
        <v>3991</v>
      </c>
      <c r="B804" s="36">
        <v>4</v>
      </c>
      <c r="C804" s="37" t="s">
        <v>202</v>
      </c>
      <c r="D804" s="38">
        <v>0</v>
      </c>
      <c r="E804" s="39">
        <v>0</v>
      </c>
      <c r="F804" s="39">
        <f t="shared" ref="F804:F805" si="467">D804+E804</f>
        <v>0</v>
      </c>
      <c r="G804" s="39">
        <v>0</v>
      </c>
      <c r="H804" s="39">
        <v>0</v>
      </c>
      <c r="I804" s="39">
        <f t="shared" si="450"/>
        <v>0</v>
      </c>
    </row>
    <row r="805" spans="1:9" s="40" customFormat="1" ht="15" customHeight="1" outlineLevel="1" x14ac:dyDescent="0.25">
      <c r="A805" s="36">
        <v>3998</v>
      </c>
      <c r="B805" s="36">
        <v>4</v>
      </c>
      <c r="C805" s="37" t="s">
        <v>203</v>
      </c>
      <c r="D805" s="38">
        <v>0</v>
      </c>
      <c r="E805" s="39">
        <v>0</v>
      </c>
      <c r="F805" s="39">
        <f t="shared" si="467"/>
        <v>0</v>
      </c>
      <c r="G805" s="39">
        <v>0</v>
      </c>
      <c r="H805" s="39">
        <v>0</v>
      </c>
      <c r="I805" s="39">
        <f t="shared" si="450"/>
        <v>0</v>
      </c>
    </row>
    <row r="806" spans="1:9" s="28" customFormat="1" ht="27.95" customHeight="1" x14ac:dyDescent="0.25">
      <c r="A806" s="30">
        <v>4000</v>
      </c>
      <c r="B806" s="30">
        <v>1</v>
      </c>
      <c r="C806" s="31" t="s">
        <v>204</v>
      </c>
      <c r="D806" s="32">
        <f t="shared" ref="D806:H806" si="468">SUM(D807,D812,D815,D833,D853,D850)</f>
        <v>58400797.32</v>
      </c>
      <c r="E806" s="32">
        <f t="shared" si="468"/>
        <v>2558979</v>
      </c>
      <c r="F806" s="32">
        <f t="shared" si="468"/>
        <v>60959776.32</v>
      </c>
      <c r="G806" s="32">
        <f t="shared" si="468"/>
        <v>14128230.010000002</v>
      </c>
      <c r="H806" s="32">
        <f t="shared" si="468"/>
        <v>4831057.84</v>
      </c>
      <c r="I806" s="32">
        <f t="shared" ref="I806" si="469">SUM(I807,I812,I815,I833,I853,I850)</f>
        <v>46831546.310000002</v>
      </c>
    </row>
    <row r="807" spans="1:9" s="28" customFormat="1" ht="30" customHeight="1" x14ac:dyDescent="0.25">
      <c r="A807" s="30">
        <v>4100</v>
      </c>
      <c r="B807" s="30">
        <v>2</v>
      </c>
      <c r="C807" s="31" t="s">
        <v>205</v>
      </c>
      <c r="D807" s="32">
        <f t="shared" ref="D807:H807" si="470">SUM(D808,D810)</f>
        <v>0</v>
      </c>
      <c r="E807" s="32">
        <f t="shared" si="470"/>
        <v>0</v>
      </c>
      <c r="F807" s="32">
        <f t="shared" si="470"/>
        <v>0</v>
      </c>
      <c r="G807" s="32">
        <f t="shared" si="470"/>
        <v>0</v>
      </c>
      <c r="H807" s="32">
        <f t="shared" si="470"/>
        <v>0</v>
      </c>
      <c r="I807" s="32">
        <f t="shared" ref="I807:I814" si="471">+F807-G807</f>
        <v>0</v>
      </c>
    </row>
    <row r="808" spans="1:9" s="34" customFormat="1" outlineLevel="1" x14ac:dyDescent="0.25">
      <c r="A808" s="30">
        <f>+A809-1</f>
        <v>4110</v>
      </c>
      <c r="B808" s="30">
        <v>3</v>
      </c>
      <c r="C808" s="31" t="str">
        <f>+C809</f>
        <v>ASIGNACIONES PRESUPUESTARIAS AL PODER EJECUTIVO</v>
      </c>
      <c r="D808" s="35">
        <f t="shared" ref="D808:H808" si="472">+D809</f>
        <v>0</v>
      </c>
      <c r="E808" s="35">
        <f t="shared" si="472"/>
        <v>0</v>
      </c>
      <c r="F808" s="35">
        <f t="shared" si="472"/>
        <v>0</v>
      </c>
      <c r="G808" s="35">
        <f t="shared" si="472"/>
        <v>0</v>
      </c>
      <c r="H808" s="35">
        <f t="shared" si="472"/>
        <v>0</v>
      </c>
      <c r="I808" s="35">
        <f t="shared" si="471"/>
        <v>0</v>
      </c>
    </row>
    <row r="809" spans="1:9" s="40" customFormat="1" ht="15" customHeight="1" outlineLevel="1" x14ac:dyDescent="0.25">
      <c r="A809" s="36">
        <v>4111</v>
      </c>
      <c r="B809" s="36">
        <v>4</v>
      </c>
      <c r="C809" s="37" t="s">
        <v>206</v>
      </c>
      <c r="D809" s="38">
        <v>0</v>
      </c>
      <c r="E809" s="39">
        <v>0</v>
      </c>
      <c r="F809" s="39">
        <f>D809+E809</f>
        <v>0</v>
      </c>
      <c r="G809" s="39">
        <v>0</v>
      </c>
      <c r="H809" s="39">
        <v>0</v>
      </c>
      <c r="I809" s="39">
        <f t="shared" si="471"/>
        <v>0</v>
      </c>
    </row>
    <row r="810" spans="1:9" s="34" customFormat="1" ht="30" outlineLevel="1" x14ac:dyDescent="0.25">
      <c r="A810" s="30">
        <f>+A811-1</f>
        <v>4150</v>
      </c>
      <c r="B810" s="30">
        <v>3</v>
      </c>
      <c r="C810" s="31" t="str">
        <f>+C811</f>
        <v>TRANSFERENCIAS INTERNAS OTORGADAS A ENTIDADES PARAESTATALES NO EMPRESARIALES Y NO FINANCIE</v>
      </c>
      <c r="D810" s="35">
        <f t="shared" ref="D810:H810" si="473">+D811</f>
        <v>0</v>
      </c>
      <c r="E810" s="35">
        <f t="shared" si="473"/>
        <v>0</v>
      </c>
      <c r="F810" s="35">
        <f t="shared" si="473"/>
        <v>0</v>
      </c>
      <c r="G810" s="35">
        <f t="shared" si="473"/>
        <v>0</v>
      </c>
      <c r="H810" s="35">
        <f t="shared" si="473"/>
        <v>0</v>
      </c>
      <c r="I810" s="35">
        <f t="shared" si="471"/>
        <v>0</v>
      </c>
    </row>
    <row r="811" spans="1:9" s="40" customFormat="1" ht="30" customHeight="1" outlineLevel="1" x14ac:dyDescent="0.25">
      <c r="A811" s="36">
        <v>4151</v>
      </c>
      <c r="B811" s="36">
        <v>4</v>
      </c>
      <c r="C811" s="37" t="s">
        <v>207</v>
      </c>
      <c r="D811" s="38">
        <v>0</v>
      </c>
      <c r="E811" s="39">
        <v>0</v>
      </c>
      <c r="F811" s="39">
        <f>D811+E811</f>
        <v>0</v>
      </c>
      <c r="G811" s="39">
        <v>0</v>
      </c>
      <c r="H811" s="39">
        <v>0</v>
      </c>
      <c r="I811" s="39">
        <f t="shared" si="471"/>
        <v>0</v>
      </c>
    </row>
    <row r="812" spans="1:9" s="28" customFormat="1" ht="30" customHeight="1" outlineLevel="1" x14ac:dyDescent="0.25">
      <c r="A812" s="30">
        <v>4200</v>
      </c>
      <c r="B812" s="30">
        <v>2</v>
      </c>
      <c r="C812" s="33" t="s">
        <v>208</v>
      </c>
      <c r="D812" s="32">
        <f t="shared" ref="D812:H813" si="474">+D813</f>
        <v>0</v>
      </c>
      <c r="E812" s="32">
        <f t="shared" si="474"/>
        <v>0</v>
      </c>
      <c r="F812" s="32">
        <f t="shared" si="474"/>
        <v>0</v>
      </c>
      <c r="G812" s="32">
        <f t="shared" si="474"/>
        <v>0</v>
      </c>
      <c r="H812" s="32">
        <f t="shared" si="474"/>
        <v>0</v>
      </c>
      <c r="I812" s="32">
        <f t="shared" si="471"/>
        <v>0</v>
      </c>
    </row>
    <row r="813" spans="1:9" s="34" customFormat="1" ht="30" outlineLevel="1" x14ac:dyDescent="0.25">
      <c r="A813" s="30">
        <f>+A814-1</f>
        <v>4210</v>
      </c>
      <c r="B813" s="30">
        <v>3</v>
      </c>
      <c r="C813" s="31" t="str">
        <f>+C814</f>
        <v>TRANSFERENCIAS OTORGADAS A ORGANISMOS ENTIDADES PARAESTATALES NO EMPRESARIALES Y NO FINANCIERAS</v>
      </c>
      <c r="D813" s="35">
        <f t="shared" si="474"/>
        <v>0</v>
      </c>
      <c r="E813" s="35">
        <f t="shared" si="474"/>
        <v>0</v>
      </c>
      <c r="F813" s="35">
        <f t="shared" si="474"/>
        <v>0</v>
      </c>
      <c r="G813" s="35">
        <f t="shared" si="474"/>
        <v>0</v>
      </c>
      <c r="H813" s="35">
        <f t="shared" si="474"/>
        <v>0</v>
      </c>
      <c r="I813" s="35">
        <f t="shared" si="471"/>
        <v>0</v>
      </c>
    </row>
    <row r="814" spans="1:9" s="40" customFormat="1" ht="30" outlineLevel="1" x14ac:dyDescent="0.25">
      <c r="A814" s="36">
        <v>4211</v>
      </c>
      <c r="B814" s="36">
        <v>4</v>
      </c>
      <c r="C814" s="37" t="s">
        <v>209</v>
      </c>
      <c r="D814" s="38">
        <v>0</v>
      </c>
      <c r="E814" s="39">
        <v>0</v>
      </c>
      <c r="F814" s="39">
        <f>D814+E814</f>
        <v>0</v>
      </c>
      <c r="G814" s="39">
        <v>0</v>
      </c>
      <c r="H814" s="39">
        <v>0</v>
      </c>
      <c r="I814" s="39">
        <f t="shared" si="471"/>
        <v>0</v>
      </c>
    </row>
    <row r="815" spans="1:9" s="28" customFormat="1" ht="30" customHeight="1" outlineLevel="1" x14ac:dyDescent="0.25">
      <c r="A815" s="30">
        <v>4300</v>
      </c>
      <c r="B815" s="30">
        <v>2</v>
      </c>
      <c r="C815" s="33" t="s">
        <v>210</v>
      </c>
      <c r="D815" s="35">
        <f t="shared" ref="D815:H815" si="475">SUM(D816,D821,D823,D825,D831,D827,D829)</f>
        <v>26674831</v>
      </c>
      <c r="E815" s="35">
        <f t="shared" si="475"/>
        <v>1158979</v>
      </c>
      <c r="F815" s="35">
        <f t="shared" si="475"/>
        <v>27833810</v>
      </c>
      <c r="G815" s="35">
        <f t="shared" si="475"/>
        <v>1999999.25</v>
      </c>
      <c r="H815" s="35">
        <f t="shared" si="475"/>
        <v>0</v>
      </c>
      <c r="I815" s="35">
        <f t="shared" ref="I815" si="476">SUM(I816,I821,I823,I825,I831,I827,I829)</f>
        <v>25833810.75</v>
      </c>
    </row>
    <row r="816" spans="1:9" s="34" customFormat="1" outlineLevel="1" x14ac:dyDescent="0.25">
      <c r="A816" s="30">
        <f>+A817-1</f>
        <v>4310</v>
      </c>
      <c r="B816" s="30">
        <v>3</v>
      </c>
      <c r="C816" s="31" t="str">
        <f>+C817</f>
        <v>SUBSIDIOS A LA PRODUCCIÓN</v>
      </c>
      <c r="D816" s="35">
        <f t="shared" ref="D816:H816" si="477">SUM(D817:D820)</f>
        <v>24974831</v>
      </c>
      <c r="E816" s="35">
        <f t="shared" si="477"/>
        <v>1158979</v>
      </c>
      <c r="F816" s="35">
        <f t="shared" si="477"/>
        <v>26133810</v>
      </c>
      <c r="G816" s="35">
        <f t="shared" si="477"/>
        <v>1999999.25</v>
      </c>
      <c r="H816" s="35">
        <f t="shared" si="477"/>
        <v>0</v>
      </c>
      <c r="I816" s="35">
        <f t="shared" ref="I816:I849" si="478">+F816-G816</f>
        <v>24133810.75</v>
      </c>
    </row>
    <row r="817" spans="1:9" s="40" customFormat="1" outlineLevel="1" x14ac:dyDescent="0.25">
      <c r="A817" s="36">
        <v>4311</v>
      </c>
      <c r="B817" s="36">
        <v>4</v>
      </c>
      <c r="C817" s="37" t="s">
        <v>211</v>
      </c>
      <c r="D817" s="38">
        <v>23974831</v>
      </c>
      <c r="E817" s="39">
        <v>1158979</v>
      </c>
      <c r="F817" s="39">
        <f t="shared" ref="F817:F820" si="479">D817+E817</f>
        <v>25133810</v>
      </c>
      <c r="G817" s="39">
        <v>1999999.25</v>
      </c>
      <c r="H817" s="39">
        <v>0</v>
      </c>
      <c r="I817" s="39">
        <f t="shared" si="478"/>
        <v>23133810.75</v>
      </c>
    </row>
    <row r="818" spans="1:9" s="40" customFormat="1" ht="15" customHeight="1" outlineLevel="1" x14ac:dyDescent="0.25">
      <c r="A818" s="36">
        <v>4312</v>
      </c>
      <c r="B818" s="36">
        <v>4</v>
      </c>
      <c r="C818" s="37" t="s">
        <v>212</v>
      </c>
      <c r="D818" s="38">
        <v>0</v>
      </c>
      <c r="E818" s="39">
        <v>0</v>
      </c>
      <c r="F818" s="39">
        <f t="shared" si="479"/>
        <v>0</v>
      </c>
      <c r="G818" s="39">
        <v>0</v>
      </c>
      <c r="H818" s="39">
        <v>0</v>
      </c>
      <c r="I818" s="39">
        <f t="shared" si="478"/>
        <v>0</v>
      </c>
    </row>
    <row r="819" spans="1:9" s="40" customFormat="1" outlineLevel="1" x14ac:dyDescent="0.25">
      <c r="A819" s="36">
        <v>4313</v>
      </c>
      <c r="B819" s="36">
        <v>4</v>
      </c>
      <c r="C819" s="37" t="s">
        <v>213</v>
      </c>
      <c r="D819" s="38">
        <v>0</v>
      </c>
      <c r="E819" s="39">
        <v>0</v>
      </c>
      <c r="F819" s="39">
        <f t="shared" si="479"/>
        <v>0</v>
      </c>
      <c r="G819" s="39">
        <v>0</v>
      </c>
      <c r="H819" s="39">
        <v>0</v>
      </c>
      <c r="I819" s="39">
        <f t="shared" si="478"/>
        <v>0</v>
      </c>
    </row>
    <row r="820" spans="1:9" s="40" customFormat="1" ht="30" outlineLevel="1" x14ac:dyDescent="0.25">
      <c r="A820" s="36">
        <v>4314</v>
      </c>
      <c r="B820" s="36">
        <v>4</v>
      </c>
      <c r="C820" s="37" t="s">
        <v>214</v>
      </c>
      <c r="D820" s="38">
        <v>1000000</v>
      </c>
      <c r="E820" s="39">
        <v>0</v>
      </c>
      <c r="F820" s="39">
        <f t="shared" si="479"/>
        <v>1000000</v>
      </c>
      <c r="G820" s="39">
        <v>0</v>
      </c>
      <c r="H820" s="39">
        <v>0</v>
      </c>
      <c r="I820" s="39">
        <f t="shared" si="478"/>
        <v>1000000</v>
      </c>
    </row>
    <row r="821" spans="1:9" s="34" customFormat="1" outlineLevel="1" x14ac:dyDescent="0.25">
      <c r="A821" s="30">
        <f>+A822-1</f>
        <v>4320</v>
      </c>
      <c r="B821" s="30">
        <v>3</v>
      </c>
      <c r="C821" s="31" t="str">
        <f>+C822</f>
        <v>SUBSIDIOS A LA DISTRIBUCIÓN</v>
      </c>
      <c r="D821" s="35">
        <f t="shared" ref="D821:H821" si="480">+D822</f>
        <v>0</v>
      </c>
      <c r="E821" s="35">
        <f t="shared" si="480"/>
        <v>0</v>
      </c>
      <c r="F821" s="35">
        <f t="shared" si="480"/>
        <v>0</v>
      </c>
      <c r="G821" s="35">
        <f t="shared" si="480"/>
        <v>0</v>
      </c>
      <c r="H821" s="35">
        <f t="shared" si="480"/>
        <v>0</v>
      </c>
      <c r="I821" s="35">
        <f t="shared" si="478"/>
        <v>0</v>
      </c>
    </row>
    <row r="822" spans="1:9" s="40" customFormat="1" ht="15" customHeight="1" outlineLevel="1" x14ac:dyDescent="0.25">
      <c r="A822" s="36">
        <v>4321</v>
      </c>
      <c r="B822" s="36">
        <v>4</v>
      </c>
      <c r="C822" s="37" t="s">
        <v>215</v>
      </c>
      <c r="D822" s="38">
        <v>0</v>
      </c>
      <c r="E822" s="39">
        <v>0</v>
      </c>
      <c r="F822" s="39">
        <f>D822+E822</f>
        <v>0</v>
      </c>
      <c r="G822" s="39">
        <v>0</v>
      </c>
      <c r="H822" s="39">
        <v>0</v>
      </c>
      <c r="I822" s="39">
        <f t="shared" si="478"/>
        <v>0</v>
      </c>
    </row>
    <row r="823" spans="1:9" s="34" customFormat="1" outlineLevel="1" x14ac:dyDescent="0.25">
      <c r="A823" s="30">
        <f>+A824-1</f>
        <v>4330</v>
      </c>
      <c r="B823" s="30">
        <v>3</v>
      </c>
      <c r="C823" s="31" t="str">
        <f>+C824</f>
        <v>SUBSIDIOS A LA INVERSIÓN</v>
      </c>
      <c r="D823" s="35">
        <f t="shared" ref="D823:H823" si="481">+D824</f>
        <v>0</v>
      </c>
      <c r="E823" s="35">
        <f t="shared" si="481"/>
        <v>0</v>
      </c>
      <c r="F823" s="35">
        <f t="shared" si="481"/>
        <v>0</v>
      </c>
      <c r="G823" s="35">
        <f t="shared" si="481"/>
        <v>0</v>
      </c>
      <c r="H823" s="35">
        <f t="shared" si="481"/>
        <v>0</v>
      </c>
      <c r="I823" s="35">
        <f t="shared" si="478"/>
        <v>0</v>
      </c>
    </row>
    <row r="824" spans="1:9" s="40" customFormat="1" outlineLevel="1" x14ac:dyDescent="0.25">
      <c r="A824" s="36">
        <v>4331</v>
      </c>
      <c r="B824" s="36">
        <v>4</v>
      </c>
      <c r="C824" s="37" t="s">
        <v>216</v>
      </c>
      <c r="D824" s="38">
        <v>0</v>
      </c>
      <c r="E824" s="39">
        <v>0</v>
      </c>
      <c r="F824" s="39">
        <f>D824+E824</f>
        <v>0</v>
      </c>
      <c r="G824" s="39">
        <v>0</v>
      </c>
      <c r="H824" s="39">
        <v>0</v>
      </c>
      <c r="I824" s="39">
        <f t="shared" si="478"/>
        <v>0</v>
      </c>
    </row>
    <row r="825" spans="1:9" s="34" customFormat="1" outlineLevel="1" x14ac:dyDescent="0.25">
      <c r="A825" s="30">
        <f>+A826-1</f>
        <v>4340</v>
      </c>
      <c r="B825" s="30">
        <v>3</v>
      </c>
      <c r="C825" s="31" t="str">
        <f>+C826</f>
        <v>SUBSIDIOS A LA PRESTACIÓN DE SERVICIOS PÚBLICOS</v>
      </c>
      <c r="D825" s="35">
        <f t="shared" ref="D825:H825" si="482">+D826</f>
        <v>0</v>
      </c>
      <c r="E825" s="35">
        <f t="shared" si="482"/>
        <v>0</v>
      </c>
      <c r="F825" s="35">
        <f t="shared" si="482"/>
        <v>0</v>
      </c>
      <c r="G825" s="35">
        <f t="shared" si="482"/>
        <v>0</v>
      </c>
      <c r="H825" s="35">
        <f t="shared" si="482"/>
        <v>0</v>
      </c>
      <c r="I825" s="35">
        <f t="shared" si="478"/>
        <v>0</v>
      </c>
    </row>
    <row r="826" spans="1:9" s="40" customFormat="1" ht="15" customHeight="1" outlineLevel="1" x14ac:dyDescent="0.25">
      <c r="A826" s="36">
        <v>4341</v>
      </c>
      <c r="B826" s="36">
        <v>4</v>
      </c>
      <c r="C826" s="37" t="s">
        <v>217</v>
      </c>
      <c r="D826" s="38">
        <v>0</v>
      </c>
      <c r="E826" s="39">
        <v>0</v>
      </c>
      <c r="F826" s="39">
        <f>D826+E826</f>
        <v>0</v>
      </c>
      <c r="G826" s="39">
        <v>0</v>
      </c>
      <c r="H826" s="39">
        <v>0</v>
      </c>
      <c r="I826" s="39">
        <f t="shared" si="478"/>
        <v>0</v>
      </c>
    </row>
    <row r="827" spans="1:9" s="34" customFormat="1" outlineLevel="1" x14ac:dyDescent="0.25">
      <c r="A827" s="30">
        <f>+A828-1</f>
        <v>4360</v>
      </c>
      <c r="B827" s="30">
        <v>3</v>
      </c>
      <c r="C827" s="31" t="str">
        <f>+C828</f>
        <v>SUBSIDIOS A LA VIVIENDA</v>
      </c>
      <c r="D827" s="35">
        <f t="shared" ref="D827:H831" si="483">+D828</f>
        <v>0</v>
      </c>
      <c r="E827" s="35">
        <f t="shared" si="483"/>
        <v>0</v>
      </c>
      <c r="F827" s="35">
        <f t="shared" si="483"/>
        <v>0</v>
      </c>
      <c r="G827" s="35">
        <f t="shared" si="483"/>
        <v>0</v>
      </c>
      <c r="H827" s="35">
        <f t="shared" si="483"/>
        <v>0</v>
      </c>
      <c r="I827" s="35">
        <f t="shared" si="478"/>
        <v>0</v>
      </c>
    </row>
    <row r="828" spans="1:9" s="40" customFormat="1" ht="15" customHeight="1" outlineLevel="1" x14ac:dyDescent="0.25">
      <c r="A828" s="36">
        <v>4361</v>
      </c>
      <c r="B828" s="36">
        <v>4</v>
      </c>
      <c r="C828" s="37" t="s">
        <v>218</v>
      </c>
      <c r="D828" s="38">
        <v>0</v>
      </c>
      <c r="E828" s="39">
        <v>0</v>
      </c>
      <c r="F828" s="39">
        <f>D828+E828</f>
        <v>0</v>
      </c>
      <c r="G828" s="39">
        <v>0</v>
      </c>
      <c r="H828" s="39">
        <v>0</v>
      </c>
      <c r="I828" s="39">
        <f t="shared" si="478"/>
        <v>0</v>
      </c>
    </row>
    <row r="829" spans="1:9" s="34" customFormat="1" outlineLevel="1" x14ac:dyDescent="0.25">
      <c r="A829" s="30">
        <f>+A830-1</f>
        <v>4370</v>
      </c>
      <c r="B829" s="30">
        <v>3</v>
      </c>
      <c r="C829" s="31" t="str">
        <f>+C830</f>
        <v>SUBVENCIONES AL CONSUMO</v>
      </c>
      <c r="D829" s="35">
        <f t="shared" si="483"/>
        <v>0</v>
      </c>
      <c r="E829" s="35">
        <f t="shared" si="483"/>
        <v>0</v>
      </c>
      <c r="F829" s="35">
        <f t="shared" si="483"/>
        <v>0</v>
      </c>
      <c r="G829" s="35">
        <f t="shared" si="483"/>
        <v>0</v>
      </c>
      <c r="H829" s="35">
        <f t="shared" si="483"/>
        <v>0</v>
      </c>
      <c r="I829" s="35">
        <f t="shared" si="478"/>
        <v>0</v>
      </c>
    </row>
    <row r="830" spans="1:9" s="40" customFormat="1" ht="15" customHeight="1" outlineLevel="1" x14ac:dyDescent="0.25">
      <c r="A830" s="36">
        <v>4371</v>
      </c>
      <c r="B830" s="36">
        <v>4</v>
      </c>
      <c r="C830" s="37" t="s">
        <v>219</v>
      </c>
      <c r="D830" s="38">
        <v>0</v>
      </c>
      <c r="E830" s="39">
        <v>0</v>
      </c>
      <c r="F830" s="39">
        <f>D830+E830</f>
        <v>0</v>
      </c>
      <c r="G830" s="39">
        <v>0</v>
      </c>
      <c r="H830" s="39">
        <v>0</v>
      </c>
      <c r="I830" s="39">
        <f t="shared" si="478"/>
        <v>0</v>
      </c>
    </row>
    <row r="831" spans="1:9" s="34" customFormat="1" outlineLevel="1" x14ac:dyDescent="0.25">
      <c r="A831" s="30">
        <f>+A832-1</f>
        <v>4390</v>
      </c>
      <c r="B831" s="30">
        <v>3</v>
      </c>
      <c r="C831" s="31" t="str">
        <f>+C832</f>
        <v>OTROS SUBSIDIOS</v>
      </c>
      <c r="D831" s="35">
        <f t="shared" si="483"/>
        <v>1700000</v>
      </c>
      <c r="E831" s="35">
        <f t="shared" si="483"/>
        <v>0</v>
      </c>
      <c r="F831" s="35">
        <f t="shared" si="483"/>
        <v>1700000</v>
      </c>
      <c r="G831" s="35">
        <f t="shared" si="483"/>
        <v>0</v>
      </c>
      <c r="H831" s="35">
        <f t="shared" si="483"/>
        <v>0</v>
      </c>
      <c r="I831" s="35">
        <f t="shared" si="478"/>
        <v>1700000</v>
      </c>
    </row>
    <row r="832" spans="1:9" s="40" customFormat="1" ht="15" customHeight="1" outlineLevel="1" x14ac:dyDescent="0.25">
      <c r="A832" s="36">
        <v>4391</v>
      </c>
      <c r="B832" s="36">
        <v>4</v>
      </c>
      <c r="C832" s="37" t="s">
        <v>220</v>
      </c>
      <c r="D832" s="38">
        <v>1700000</v>
      </c>
      <c r="E832" s="39">
        <v>0</v>
      </c>
      <c r="F832" s="39">
        <f>D832+E832</f>
        <v>1700000</v>
      </c>
      <c r="G832" s="39">
        <v>0</v>
      </c>
      <c r="H832" s="39">
        <v>0</v>
      </c>
      <c r="I832" s="39">
        <f t="shared" si="478"/>
        <v>1700000</v>
      </c>
    </row>
    <row r="833" spans="1:9" s="28" customFormat="1" ht="30" customHeight="1" outlineLevel="1" x14ac:dyDescent="0.25">
      <c r="A833" s="30">
        <v>4400</v>
      </c>
      <c r="B833" s="30">
        <v>2</v>
      </c>
      <c r="C833" s="33" t="s">
        <v>221</v>
      </c>
      <c r="D833" s="35">
        <f t="shared" ref="D833:H833" si="484">SUM(D834,D840,D842,D844,D846,D848)</f>
        <v>31725966.32</v>
      </c>
      <c r="E833" s="35">
        <f t="shared" si="484"/>
        <v>0</v>
      </c>
      <c r="F833" s="35">
        <f t="shared" si="484"/>
        <v>31725966.32</v>
      </c>
      <c r="G833" s="35">
        <f t="shared" si="484"/>
        <v>12128230.760000002</v>
      </c>
      <c r="H833" s="35">
        <f t="shared" si="484"/>
        <v>4831057.84</v>
      </c>
      <c r="I833" s="35">
        <f t="shared" ref="I833" si="485">SUM(I834,I840,I842,I844,I846,I848)</f>
        <v>19597735.559999999</v>
      </c>
    </row>
    <row r="834" spans="1:9" s="34" customFormat="1" outlineLevel="1" x14ac:dyDescent="0.25">
      <c r="A834" s="30">
        <f>+A835-1</f>
        <v>4410</v>
      </c>
      <c r="B834" s="30">
        <v>3</v>
      </c>
      <c r="C834" s="31" t="str">
        <f>+C835</f>
        <v>AYUDAS SOCIALES A PERSONAS</v>
      </c>
      <c r="D834" s="35">
        <f t="shared" ref="D834:H834" si="486">SUM(D835:D839)</f>
        <v>16680000</v>
      </c>
      <c r="E834" s="35">
        <f t="shared" si="486"/>
        <v>0</v>
      </c>
      <c r="F834" s="35">
        <f t="shared" si="486"/>
        <v>16680000</v>
      </c>
      <c r="G834" s="35">
        <f t="shared" si="486"/>
        <v>9128232.1400000006</v>
      </c>
      <c r="H834" s="35">
        <f t="shared" si="486"/>
        <v>4831057.84</v>
      </c>
      <c r="I834" s="35">
        <f t="shared" ref="I834" si="487">SUM(I835:I839)</f>
        <v>7551767.8599999994</v>
      </c>
    </row>
    <row r="835" spans="1:9" s="40" customFormat="1" outlineLevel="1" x14ac:dyDescent="0.25">
      <c r="A835" s="36">
        <v>4411</v>
      </c>
      <c r="B835" s="36">
        <v>4</v>
      </c>
      <c r="C835" s="37" t="s">
        <v>222</v>
      </c>
      <c r="D835" s="38">
        <v>11680000</v>
      </c>
      <c r="E835" s="39">
        <v>0</v>
      </c>
      <c r="F835" s="39">
        <f t="shared" ref="F835:F839" si="488">D835+E835</f>
        <v>11680000</v>
      </c>
      <c r="G835" s="39">
        <v>9128232.1400000006</v>
      </c>
      <c r="H835" s="39">
        <v>4831057.84</v>
      </c>
      <c r="I835" s="39">
        <f t="shared" si="478"/>
        <v>2551767.8599999994</v>
      </c>
    </row>
    <row r="836" spans="1:9" s="40" customFormat="1" outlineLevel="1" x14ac:dyDescent="0.25">
      <c r="A836" s="36">
        <v>4412</v>
      </c>
      <c r="B836" s="36">
        <v>4</v>
      </c>
      <c r="C836" s="37" t="s">
        <v>223</v>
      </c>
      <c r="D836" s="38">
        <v>0</v>
      </c>
      <c r="E836" s="39">
        <v>0</v>
      </c>
      <c r="F836" s="39">
        <f t="shared" si="488"/>
        <v>0</v>
      </c>
      <c r="G836" s="39">
        <v>0</v>
      </c>
      <c r="H836" s="39">
        <v>0</v>
      </c>
      <c r="I836" s="39">
        <f t="shared" si="478"/>
        <v>0</v>
      </c>
    </row>
    <row r="837" spans="1:9" s="40" customFormat="1" outlineLevel="1" x14ac:dyDescent="0.25">
      <c r="A837" s="36">
        <v>4413</v>
      </c>
      <c r="B837" s="36">
        <v>4</v>
      </c>
      <c r="C837" s="37" t="s">
        <v>224</v>
      </c>
      <c r="D837" s="38">
        <v>5000000</v>
      </c>
      <c r="E837" s="39">
        <v>0</v>
      </c>
      <c r="F837" s="39">
        <f t="shared" si="488"/>
        <v>5000000</v>
      </c>
      <c r="G837" s="39">
        <v>0</v>
      </c>
      <c r="H837" s="39">
        <v>0</v>
      </c>
      <c r="I837" s="39">
        <f t="shared" si="478"/>
        <v>5000000</v>
      </c>
    </row>
    <row r="838" spans="1:9" s="40" customFormat="1" outlineLevel="1" x14ac:dyDescent="0.25">
      <c r="A838" s="36">
        <v>4414</v>
      </c>
      <c r="B838" s="36">
        <v>4</v>
      </c>
      <c r="C838" s="37" t="s">
        <v>225</v>
      </c>
      <c r="D838" s="38">
        <v>0</v>
      </c>
      <c r="E838" s="39">
        <v>0</v>
      </c>
      <c r="F838" s="39">
        <f t="shared" si="488"/>
        <v>0</v>
      </c>
      <c r="G838" s="39">
        <v>0</v>
      </c>
      <c r="H838" s="39">
        <v>0</v>
      </c>
      <c r="I838" s="39">
        <f t="shared" si="478"/>
        <v>0</v>
      </c>
    </row>
    <row r="839" spans="1:9" s="40" customFormat="1" outlineLevel="1" x14ac:dyDescent="0.25">
      <c r="A839" s="36">
        <v>4415</v>
      </c>
      <c r="B839" s="36">
        <v>4</v>
      </c>
      <c r="C839" s="37" t="s">
        <v>226</v>
      </c>
      <c r="D839" s="38">
        <v>0</v>
      </c>
      <c r="E839" s="39">
        <v>0</v>
      </c>
      <c r="F839" s="39">
        <f t="shared" si="488"/>
        <v>0</v>
      </c>
      <c r="G839" s="39">
        <v>0</v>
      </c>
      <c r="H839" s="39">
        <v>0</v>
      </c>
      <c r="I839" s="39">
        <f t="shared" si="478"/>
        <v>0</v>
      </c>
    </row>
    <row r="840" spans="1:9" s="34" customFormat="1" outlineLevel="1" x14ac:dyDescent="0.25">
      <c r="A840" s="30">
        <f>+A841-1</f>
        <v>4420</v>
      </c>
      <c r="B840" s="30">
        <v>3</v>
      </c>
      <c r="C840" s="31" t="str">
        <f>+C841</f>
        <v>BECAS Y OTRAS AYUDAS PARA PROGRAMAS DE CAPACITACIÓN</v>
      </c>
      <c r="D840" s="35">
        <f t="shared" ref="D840:H840" si="489">+D841</f>
        <v>0</v>
      </c>
      <c r="E840" s="35">
        <f t="shared" si="489"/>
        <v>0</v>
      </c>
      <c r="F840" s="35">
        <f t="shared" si="489"/>
        <v>0</v>
      </c>
      <c r="G840" s="35">
        <f t="shared" si="489"/>
        <v>0</v>
      </c>
      <c r="H840" s="35">
        <f t="shared" si="489"/>
        <v>0</v>
      </c>
      <c r="I840" s="35">
        <f t="shared" si="478"/>
        <v>0</v>
      </c>
    </row>
    <row r="841" spans="1:9" s="40" customFormat="1" ht="15" customHeight="1" outlineLevel="1" x14ac:dyDescent="0.25">
      <c r="A841" s="36">
        <v>4421</v>
      </c>
      <c r="B841" s="36">
        <v>4</v>
      </c>
      <c r="C841" s="37" t="s">
        <v>227</v>
      </c>
      <c r="D841" s="38">
        <v>0</v>
      </c>
      <c r="E841" s="39">
        <v>0</v>
      </c>
      <c r="F841" s="39">
        <f>D841+E841</f>
        <v>0</v>
      </c>
      <c r="G841" s="39">
        <v>0</v>
      </c>
      <c r="H841" s="39">
        <v>0</v>
      </c>
      <c r="I841" s="39">
        <f t="shared" si="478"/>
        <v>0</v>
      </c>
    </row>
    <row r="842" spans="1:9" s="34" customFormat="1" outlineLevel="1" x14ac:dyDescent="0.25">
      <c r="A842" s="30">
        <f>+A843-1</f>
        <v>4430</v>
      </c>
      <c r="B842" s="30">
        <v>3</v>
      </c>
      <c r="C842" s="31" t="str">
        <f>+C843</f>
        <v>AYUDAS SOCIALES A INSTITUCIONES DE ENSEÑANZA</v>
      </c>
      <c r="D842" s="35">
        <f t="shared" ref="D842:H842" si="490">+D843</f>
        <v>15045966.32</v>
      </c>
      <c r="E842" s="35">
        <f t="shared" si="490"/>
        <v>0</v>
      </c>
      <c r="F842" s="35">
        <f t="shared" si="490"/>
        <v>15045966.32</v>
      </c>
      <c r="G842" s="35">
        <f t="shared" si="490"/>
        <v>2999998.62</v>
      </c>
      <c r="H842" s="35">
        <f t="shared" si="490"/>
        <v>0</v>
      </c>
      <c r="I842" s="35">
        <f t="shared" si="478"/>
        <v>12045967.699999999</v>
      </c>
    </row>
    <row r="843" spans="1:9" s="40" customFormat="1" outlineLevel="1" x14ac:dyDescent="0.25">
      <c r="A843" s="36">
        <v>4431</v>
      </c>
      <c r="B843" s="36">
        <v>4</v>
      </c>
      <c r="C843" s="37" t="s">
        <v>228</v>
      </c>
      <c r="D843" s="38">
        <v>15045966.32</v>
      </c>
      <c r="E843" s="39">
        <v>0</v>
      </c>
      <c r="F843" s="39">
        <f>D843+E843</f>
        <v>15045966.32</v>
      </c>
      <c r="G843" s="39">
        <v>2999998.62</v>
      </c>
      <c r="H843" s="39">
        <v>0</v>
      </c>
      <c r="I843" s="39">
        <f t="shared" si="478"/>
        <v>12045967.699999999</v>
      </c>
    </row>
    <row r="844" spans="1:9" s="34" customFormat="1" outlineLevel="1" x14ac:dyDescent="0.25">
      <c r="A844" s="30">
        <f>+A845-1</f>
        <v>4440</v>
      </c>
      <c r="B844" s="30">
        <v>3</v>
      </c>
      <c r="C844" s="31" t="str">
        <f>+C845</f>
        <v>AYUDAS SOCIALES A ACTIVIDADES CIENTÍFICAS O ACADÉMICAS</v>
      </c>
      <c r="D844" s="35">
        <f t="shared" ref="D844:H844" si="491">+D845</f>
        <v>0</v>
      </c>
      <c r="E844" s="35">
        <f t="shared" si="491"/>
        <v>0</v>
      </c>
      <c r="F844" s="35">
        <f t="shared" si="491"/>
        <v>0</v>
      </c>
      <c r="G844" s="35">
        <f t="shared" si="491"/>
        <v>0</v>
      </c>
      <c r="H844" s="35">
        <f t="shared" si="491"/>
        <v>0</v>
      </c>
      <c r="I844" s="35">
        <f t="shared" si="478"/>
        <v>0</v>
      </c>
    </row>
    <row r="845" spans="1:9" s="40" customFormat="1" outlineLevel="1" x14ac:dyDescent="0.25">
      <c r="A845" s="36">
        <v>4441</v>
      </c>
      <c r="B845" s="36">
        <v>4</v>
      </c>
      <c r="C845" s="37" t="s">
        <v>229</v>
      </c>
      <c r="D845" s="38">
        <v>0</v>
      </c>
      <c r="E845" s="39">
        <v>0</v>
      </c>
      <c r="F845" s="39">
        <f>D845+E845</f>
        <v>0</v>
      </c>
      <c r="G845" s="39">
        <v>0</v>
      </c>
      <c r="H845" s="39">
        <v>0</v>
      </c>
      <c r="I845" s="39">
        <f t="shared" si="478"/>
        <v>0</v>
      </c>
    </row>
    <row r="846" spans="1:9" s="34" customFormat="1" outlineLevel="1" x14ac:dyDescent="0.25">
      <c r="A846" s="30">
        <f>+A847-1</f>
        <v>4450</v>
      </c>
      <c r="B846" s="30">
        <v>3</v>
      </c>
      <c r="C846" s="31" t="str">
        <f>+C847</f>
        <v>AYUDAS SOCIALES A INSTITUCIONES SIN FINES DE LUCRO</v>
      </c>
      <c r="D846" s="35">
        <f t="shared" ref="D846:H846" si="492">+D847</f>
        <v>0</v>
      </c>
      <c r="E846" s="35">
        <f t="shared" si="492"/>
        <v>0</v>
      </c>
      <c r="F846" s="35">
        <f t="shared" si="492"/>
        <v>0</v>
      </c>
      <c r="G846" s="35">
        <f t="shared" si="492"/>
        <v>0</v>
      </c>
      <c r="H846" s="35">
        <f t="shared" si="492"/>
        <v>0</v>
      </c>
      <c r="I846" s="35">
        <f t="shared" si="478"/>
        <v>0</v>
      </c>
    </row>
    <row r="847" spans="1:9" s="40" customFormat="1" outlineLevel="1" x14ac:dyDescent="0.25">
      <c r="A847" s="36">
        <v>4451</v>
      </c>
      <c r="B847" s="36">
        <v>4</v>
      </c>
      <c r="C847" s="37" t="s">
        <v>230</v>
      </c>
      <c r="D847" s="38">
        <v>0</v>
      </c>
      <c r="E847" s="39">
        <v>0</v>
      </c>
      <c r="F847" s="39">
        <f>D847+E847</f>
        <v>0</v>
      </c>
      <c r="G847" s="39">
        <v>0</v>
      </c>
      <c r="H847" s="39">
        <v>0</v>
      </c>
      <c r="I847" s="39">
        <f t="shared" si="478"/>
        <v>0</v>
      </c>
    </row>
    <row r="848" spans="1:9" s="34" customFormat="1" outlineLevel="1" x14ac:dyDescent="0.25">
      <c r="A848" s="30">
        <f>+A849-1</f>
        <v>4480</v>
      </c>
      <c r="B848" s="30">
        <v>3</v>
      </c>
      <c r="C848" s="31" t="str">
        <f>+C849</f>
        <v>AYUDAS POR DESASTRES NATURALES Y OTROS SINIESTROS</v>
      </c>
      <c r="D848" s="35">
        <f t="shared" ref="D848:H848" si="493">+D849</f>
        <v>0</v>
      </c>
      <c r="E848" s="35">
        <f t="shared" si="493"/>
        <v>0</v>
      </c>
      <c r="F848" s="35">
        <f t="shared" si="493"/>
        <v>0</v>
      </c>
      <c r="G848" s="35">
        <f t="shared" si="493"/>
        <v>0</v>
      </c>
      <c r="H848" s="35">
        <f t="shared" si="493"/>
        <v>0</v>
      </c>
      <c r="I848" s="35">
        <f t="shared" si="478"/>
        <v>0</v>
      </c>
    </row>
    <row r="849" spans="1:9" s="40" customFormat="1" ht="15" customHeight="1" outlineLevel="1" x14ac:dyDescent="0.25">
      <c r="A849" s="36">
        <v>4481</v>
      </c>
      <c r="B849" s="36">
        <v>4</v>
      </c>
      <c r="C849" s="37" t="s">
        <v>231</v>
      </c>
      <c r="D849" s="38">
        <v>0</v>
      </c>
      <c r="E849" s="39">
        <v>0</v>
      </c>
      <c r="F849" s="39">
        <f>D849+E849</f>
        <v>0</v>
      </c>
      <c r="G849" s="39">
        <v>0</v>
      </c>
      <c r="H849" s="39">
        <v>0</v>
      </c>
      <c r="I849" s="39">
        <f t="shared" si="478"/>
        <v>0</v>
      </c>
    </row>
    <row r="850" spans="1:9" s="28" customFormat="1" ht="30" customHeight="1" outlineLevel="1" x14ac:dyDescent="0.25">
      <c r="A850" s="30">
        <v>4500</v>
      </c>
      <c r="B850" s="30">
        <v>2</v>
      </c>
      <c r="C850" s="33" t="s">
        <v>232</v>
      </c>
      <c r="D850" s="35">
        <f t="shared" ref="D850:H851" si="494">SUM(D851)</f>
        <v>0</v>
      </c>
      <c r="E850" s="35">
        <f t="shared" si="494"/>
        <v>0</v>
      </c>
      <c r="F850" s="35">
        <f t="shared" si="494"/>
        <v>0</v>
      </c>
      <c r="G850" s="35">
        <f t="shared" si="494"/>
        <v>0</v>
      </c>
      <c r="H850" s="35">
        <f t="shared" si="494"/>
        <v>0</v>
      </c>
      <c r="I850" s="35">
        <f t="shared" ref="I850:I851" si="495">SUM(I851)</f>
        <v>0</v>
      </c>
    </row>
    <row r="851" spans="1:9" s="34" customFormat="1" outlineLevel="1" x14ac:dyDescent="0.25">
      <c r="A851" s="30">
        <f>+A852-1</f>
        <v>4510</v>
      </c>
      <c r="B851" s="30">
        <v>3</v>
      </c>
      <c r="C851" s="31" t="str">
        <f>+C852</f>
        <v>PENSIONES</v>
      </c>
      <c r="D851" s="35">
        <f t="shared" si="494"/>
        <v>0</v>
      </c>
      <c r="E851" s="35">
        <f t="shared" si="494"/>
        <v>0</v>
      </c>
      <c r="F851" s="35">
        <f t="shared" si="494"/>
        <v>0</v>
      </c>
      <c r="G851" s="35">
        <f t="shared" si="494"/>
        <v>0</v>
      </c>
      <c r="H851" s="35">
        <f t="shared" si="494"/>
        <v>0</v>
      </c>
      <c r="I851" s="35">
        <f t="shared" si="495"/>
        <v>0</v>
      </c>
    </row>
    <row r="852" spans="1:9" s="40" customFormat="1" outlineLevel="1" x14ac:dyDescent="0.25">
      <c r="A852" s="36">
        <v>4511</v>
      </c>
      <c r="B852" s="36">
        <v>4</v>
      </c>
      <c r="C852" s="37" t="s">
        <v>233</v>
      </c>
      <c r="D852" s="38">
        <v>0</v>
      </c>
      <c r="E852" s="39">
        <v>0</v>
      </c>
      <c r="F852" s="39">
        <f>D852+E852</f>
        <v>0</v>
      </c>
      <c r="G852" s="39">
        <v>0</v>
      </c>
      <c r="H852" s="39">
        <v>0</v>
      </c>
      <c r="I852" s="39">
        <f t="shared" ref="I852:I897" si="496">+F852-G852</f>
        <v>0</v>
      </c>
    </row>
    <row r="853" spans="1:9" s="28" customFormat="1" ht="30" customHeight="1" outlineLevel="1" x14ac:dyDescent="0.25">
      <c r="A853" s="30">
        <v>4800</v>
      </c>
      <c r="B853" s="30">
        <v>2</v>
      </c>
      <c r="C853" s="33" t="s">
        <v>234</v>
      </c>
      <c r="D853" s="35">
        <f t="shared" ref="D853:H853" si="497">SUM(D854,D856,D858,D860,D862)</f>
        <v>0</v>
      </c>
      <c r="E853" s="35">
        <f t="shared" si="497"/>
        <v>1400000</v>
      </c>
      <c r="F853" s="35">
        <f t="shared" si="497"/>
        <v>1400000</v>
      </c>
      <c r="G853" s="35">
        <f t="shared" si="497"/>
        <v>0</v>
      </c>
      <c r="H853" s="35">
        <f t="shared" si="497"/>
        <v>0</v>
      </c>
      <c r="I853" s="35">
        <f t="shared" si="496"/>
        <v>1400000</v>
      </c>
    </row>
    <row r="854" spans="1:9" s="34" customFormat="1" outlineLevel="1" x14ac:dyDescent="0.25">
      <c r="A854" s="30">
        <f>+A855-1</f>
        <v>4810</v>
      </c>
      <c r="B854" s="30">
        <v>3</v>
      </c>
      <c r="C854" s="31" t="str">
        <f>+C855</f>
        <v>DONATIVOS A INSTITUCIONES SIN FINES DE LUCRO</v>
      </c>
      <c r="D854" s="35">
        <f t="shared" ref="D854:H854" si="498">+D855</f>
        <v>0</v>
      </c>
      <c r="E854" s="35">
        <f t="shared" si="498"/>
        <v>1400000</v>
      </c>
      <c r="F854" s="35">
        <f t="shared" si="498"/>
        <v>1400000</v>
      </c>
      <c r="G854" s="35">
        <f t="shared" si="498"/>
        <v>0</v>
      </c>
      <c r="H854" s="35">
        <f t="shared" si="498"/>
        <v>0</v>
      </c>
      <c r="I854" s="35">
        <f t="shared" si="496"/>
        <v>1400000</v>
      </c>
    </row>
    <row r="855" spans="1:9" s="40" customFormat="1" outlineLevel="1" x14ac:dyDescent="0.25">
      <c r="A855" s="36">
        <v>4811</v>
      </c>
      <c r="B855" s="36">
        <v>4</v>
      </c>
      <c r="C855" s="37" t="s">
        <v>235</v>
      </c>
      <c r="D855" s="38">
        <v>0</v>
      </c>
      <c r="E855" s="39">
        <v>1400000</v>
      </c>
      <c r="F855" s="39">
        <f>D855+E855</f>
        <v>1400000</v>
      </c>
      <c r="G855" s="39">
        <v>0</v>
      </c>
      <c r="H855" s="39">
        <v>0</v>
      </c>
      <c r="I855" s="39">
        <f t="shared" si="496"/>
        <v>1400000</v>
      </c>
    </row>
    <row r="856" spans="1:9" s="34" customFormat="1" outlineLevel="1" x14ac:dyDescent="0.25">
      <c r="A856" s="30">
        <f>+A857-1</f>
        <v>4820</v>
      </c>
      <c r="B856" s="30">
        <v>3</v>
      </c>
      <c r="C856" s="31" t="str">
        <f>+C857</f>
        <v>DONATIVOS A ENTIDADES FEDERATIVAS</v>
      </c>
      <c r="D856" s="35">
        <f t="shared" ref="D856:H856" si="499">+D857</f>
        <v>0</v>
      </c>
      <c r="E856" s="35">
        <f t="shared" si="499"/>
        <v>0</v>
      </c>
      <c r="F856" s="35">
        <f t="shared" si="499"/>
        <v>0</v>
      </c>
      <c r="G856" s="35">
        <f t="shared" si="499"/>
        <v>0</v>
      </c>
      <c r="H856" s="35">
        <f t="shared" si="499"/>
        <v>0</v>
      </c>
      <c r="I856" s="35">
        <f t="shared" si="496"/>
        <v>0</v>
      </c>
    </row>
    <row r="857" spans="1:9" s="40" customFormat="1" outlineLevel="1" x14ac:dyDescent="0.25">
      <c r="A857" s="36">
        <v>4821</v>
      </c>
      <c r="B857" s="36">
        <v>4</v>
      </c>
      <c r="C857" s="37" t="s">
        <v>236</v>
      </c>
      <c r="D857" s="38">
        <v>0</v>
      </c>
      <c r="E857" s="39">
        <v>0</v>
      </c>
      <c r="F857" s="39">
        <f>D857+E857</f>
        <v>0</v>
      </c>
      <c r="G857" s="39">
        <v>0</v>
      </c>
      <c r="H857" s="39">
        <v>0</v>
      </c>
      <c r="I857" s="39">
        <f t="shared" si="496"/>
        <v>0</v>
      </c>
    </row>
    <row r="858" spans="1:9" s="34" customFormat="1" outlineLevel="1" x14ac:dyDescent="0.25">
      <c r="A858" s="30">
        <f>+A859-1</f>
        <v>4830</v>
      </c>
      <c r="B858" s="30">
        <v>3</v>
      </c>
      <c r="C858" s="31" t="str">
        <f>+C859</f>
        <v>DONATIVOS A FIDEICOMISOS PRIVADOS</v>
      </c>
      <c r="D858" s="35">
        <f t="shared" ref="D858:H858" si="500">+D859</f>
        <v>0</v>
      </c>
      <c r="E858" s="35">
        <f t="shared" si="500"/>
        <v>0</v>
      </c>
      <c r="F858" s="35">
        <f t="shared" si="500"/>
        <v>0</v>
      </c>
      <c r="G858" s="35">
        <f t="shared" si="500"/>
        <v>0</v>
      </c>
      <c r="H858" s="35">
        <f t="shared" si="500"/>
        <v>0</v>
      </c>
      <c r="I858" s="35">
        <f t="shared" si="496"/>
        <v>0</v>
      </c>
    </row>
    <row r="859" spans="1:9" s="40" customFormat="1" outlineLevel="1" x14ac:dyDescent="0.25">
      <c r="A859" s="36">
        <v>4831</v>
      </c>
      <c r="B859" s="36">
        <v>4</v>
      </c>
      <c r="C859" s="37" t="s">
        <v>237</v>
      </c>
      <c r="D859" s="38">
        <v>0</v>
      </c>
      <c r="E859" s="39">
        <v>0</v>
      </c>
      <c r="F859" s="39">
        <f>D859+E859</f>
        <v>0</v>
      </c>
      <c r="G859" s="39">
        <v>0</v>
      </c>
      <c r="H859" s="39">
        <v>0</v>
      </c>
      <c r="I859" s="39">
        <f t="shared" si="496"/>
        <v>0</v>
      </c>
    </row>
    <row r="860" spans="1:9" s="34" customFormat="1" outlineLevel="1" x14ac:dyDescent="0.25">
      <c r="A860" s="30">
        <f>+A861-1</f>
        <v>4840</v>
      </c>
      <c r="B860" s="30">
        <v>3</v>
      </c>
      <c r="C860" s="31" t="str">
        <f>+C861</f>
        <v>DONATIVOS A FIDEICOMISOS ESTATALES</v>
      </c>
      <c r="D860" s="35">
        <f t="shared" ref="D860:H860" si="501">+D861</f>
        <v>0</v>
      </c>
      <c r="E860" s="35">
        <f t="shared" si="501"/>
        <v>0</v>
      </c>
      <c r="F860" s="35">
        <f t="shared" si="501"/>
        <v>0</v>
      </c>
      <c r="G860" s="35">
        <f t="shared" si="501"/>
        <v>0</v>
      </c>
      <c r="H860" s="35">
        <f t="shared" si="501"/>
        <v>0</v>
      </c>
      <c r="I860" s="35">
        <f t="shared" si="496"/>
        <v>0</v>
      </c>
    </row>
    <row r="861" spans="1:9" s="40" customFormat="1" outlineLevel="1" x14ac:dyDescent="0.25">
      <c r="A861" s="36">
        <v>4841</v>
      </c>
      <c r="B861" s="36">
        <v>4</v>
      </c>
      <c r="C861" s="37" t="s">
        <v>238</v>
      </c>
      <c r="D861" s="38">
        <v>0</v>
      </c>
      <c r="E861" s="39">
        <v>0</v>
      </c>
      <c r="F861" s="39">
        <f>D861+E861</f>
        <v>0</v>
      </c>
      <c r="G861" s="39">
        <v>0</v>
      </c>
      <c r="H861" s="39">
        <v>0</v>
      </c>
      <c r="I861" s="39">
        <f t="shared" si="496"/>
        <v>0</v>
      </c>
    </row>
    <row r="862" spans="1:9" s="34" customFormat="1" outlineLevel="1" x14ac:dyDescent="0.25">
      <c r="A862" s="30">
        <f>+A863-1</f>
        <v>4850</v>
      </c>
      <c r="B862" s="30">
        <v>3</v>
      </c>
      <c r="C862" s="31" t="str">
        <f>+C863</f>
        <v>DONATIVOS INTERNACIONALES</v>
      </c>
      <c r="D862" s="35">
        <f t="shared" ref="D862:H862" si="502">+D863</f>
        <v>0</v>
      </c>
      <c r="E862" s="35">
        <f t="shared" si="502"/>
        <v>0</v>
      </c>
      <c r="F862" s="35">
        <f t="shared" si="502"/>
        <v>0</v>
      </c>
      <c r="G862" s="35">
        <f t="shared" si="502"/>
        <v>0</v>
      </c>
      <c r="H862" s="35">
        <f t="shared" si="502"/>
        <v>0</v>
      </c>
      <c r="I862" s="35">
        <f t="shared" si="496"/>
        <v>0</v>
      </c>
    </row>
    <row r="863" spans="1:9" s="40" customFormat="1" ht="15" customHeight="1" outlineLevel="1" x14ac:dyDescent="0.25">
      <c r="A863" s="36">
        <v>4851</v>
      </c>
      <c r="B863" s="36">
        <v>4</v>
      </c>
      <c r="C863" s="37" t="s">
        <v>239</v>
      </c>
      <c r="D863" s="38">
        <v>0</v>
      </c>
      <c r="E863" s="39">
        <v>0</v>
      </c>
      <c r="F863" s="39">
        <f>D863+E863</f>
        <v>0</v>
      </c>
      <c r="G863" s="39">
        <v>0</v>
      </c>
      <c r="H863" s="39">
        <v>0</v>
      </c>
      <c r="I863" s="39">
        <f t="shared" si="496"/>
        <v>0</v>
      </c>
    </row>
    <row r="864" spans="1:9" s="28" customFormat="1" ht="27.95" customHeight="1" x14ac:dyDescent="0.25">
      <c r="A864" s="30">
        <v>5000</v>
      </c>
      <c r="B864" s="30">
        <v>1</v>
      </c>
      <c r="C864" s="31" t="s">
        <v>240</v>
      </c>
      <c r="D864" s="32">
        <f t="shared" ref="D864:H864" si="503">SUM(D865,D874,D883,D888,D895,D898,D915,D918,D922)</f>
        <v>68290238.329999998</v>
      </c>
      <c r="E864" s="32">
        <f t="shared" si="503"/>
        <v>0</v>
      </c>
      <c r="F864" s="32">
        <f t="shared" si="503"/>
        <v>68290238.329999998</v>
      </c>
      <c r="G864" s="32">
        <f t="shared" si="503"/>
        <v>5014111</v>
      </c>
      <c r="H864" s="32">
        <f t="shared" si="503"/>
        <v>5014111</v>
      </c>
      <c r="I864" s="32">
        <f t="shared" si="496"/>
        <v>63276127.329999998</v>
      </c>
    </row>
    <row r="865" spans="1:9" s="28" customFormat="1" ht="30" customHeight="1" x14ac:dyDescent="0.25">
      <c r="A865" s="30">
        <v>5100</v>
      </c>
      <c r="B865" s="30">
        <v>2</v>
      </c>
      <c r="C865" s="33" t="s">
        <v>241</v>
      </c>
      <c r="D865" s="32">
        <f t="shared" ref="D865:H865" si="504">SUM(D866,D868,D870,D872)</f>
        <v>8028781.9800000004</v>
      </c>
      <c r="E865" s="32">
        <f t="shared" si="504"/>
        <v>0</v>
      </c>
      <c r="F865" s="32">
        <f t="shared" si="504"/>
        <v>8028781.9800000004</v>
      </c>
      <c r="G865" s="32">
        <f t="shared" si="504"/>
        <v>2426779</v>
      </c>
      <c r="H865" s="32">
        <f t="shared" si="504"/>
        <v>2426779</v>
      </c>
      <c r="I865" s="32">
        <f t="shared" si="496"/>
        <v>5602002.9800000004</v>
      </c>
    </row>
    <row r="866" spans="1:9" s="34" customFormat="1" outlineLevel="1" x14ac:dyDescent="0.25">
      <c r="A866" s="30">
        <f>+A867-1</f>
        <v>5110</v>
      </c>
      <c r="B866" s="30">
        <v>3</v>
      </c>
      <c r="C866" s="31" t="str">
        <f>+C867</f>
        <v>MUEBLES DE OFICINA Y ESTANTERÍA</v>
      </c>
      <c r="D866" s="35">
        <f t="shared" ref="D866:H866" si="505">+D867</f>
        <v>3000000</v>
      </c>
      <c r="E866" s="35">
        <f t="shared" si="505"/>
        <v>0</v>
      </c>
      <c r="F866" s="35">
        <f t="shared" si="505"/>
        <v>3000000</v>
      </c>
      <c r="G866" s="35">
        <f t="shared" si="505"/>
        <v>0</v>
      </c>
      <c r="H866" s="35">
        <f t="shared" si="505"/>
        <v>0</v>
      </c>
      <c r="I866" s="35">
        <f t="shared" si="496"/>
        <v>3000000</v>
      </c>
    </row>
    <row r="867" spans="1:9" s="40" customFormat="1" ht="15" customHeight="1" outlineLevel="1" x14ac:dyDescent="0.25">
      <c r="A867" s="36">
        <v>5111</v>
      </c>
      <c r="B867" s="36">
        <v>4</v>
      </c>
      <c r="C867" s="37" t="s">
        <v>242</v>
      </c>
      <c r="D867" s="38">
        <v>3000000</v>
      </c>
      <c r="E867" s="39">
        <v>0</v>
      </c>
      <c r="F867" s="39">
        <f>D867+E867</f>
        <v>3000000</v>
      </c>
      <c r="G867" s="39">
        <v>0</v>
      </c>
      <c r="H867" s="39">
        <v>0</v>
      </c>
      <c r="I867" s="39">
        <f t="shared" si="496"/>
        <v>3000000</v>
      </c>
    </row>
    <row r="868" spans="1:9" s="34" customFormat="1" outlineLevel="1" x14ac:dyDescent="0.25">
      <c r="A868" s="30">
        <f>+A869-1</f>
        <v>5120</v>
      </c>
      <c r="B868" s="30">
        <v>3</v>
      </c>
      <c r="C868" s="31" t="str">
        <f>+C869</f>
        <v>MUEBLES, EXCEPTO DE OFICINA Y ESTANTERÍA</v>
      </c>
      <c r="D868" s="35">
        <f t="shared" ref="D868:H868" si="506">+D869</f>
        <v>0</v>
      </c>
      <c r="E868" s="35">
        <f t="shared" si="506"/>
        <v>0</v>
      </c>
      <c r="F868" s="35">
        <f t="shared" si="506"/>
        <v>0</v>
      </c>
      <c r="G868" s="35">
        <f t="shared" si="506"/>
        <v>0</v>
      </c>
      <c r="H868" s="35">
        <f t="shared" si="506"/>
        <v>0</v>
      </c>
      <c r="I868" s="35">
        <f t="shared" si="496"/>
        <v>0</v>
      </c>
    </row>
    <row r="869" spans="1:9" s="40" customFormat="1" ht="15" customHeight="1" outlineLevel="1" x14ac:dyDescent="0.25">
      <c r="A869" s="36">
        <v>5121</v>
      </c>
      <c r="B869" s="36">
        <v>4</v>
      </c>
      <c r="C869" s="37" t="s">
        <v>243</v>
      </c>
      <c r="D869" s="38">
        <v>0</v>
      </c>
      <c r="E869" s="39">
        <v>0</v>
      </c>
      <c r="F869" s="39">
        <f>D869+E869</f>
        <v>0</v>
      </c>
      <c r="G869" s="39">
        <v>0</v>
      </c>
      <c r="H869" s="39">
        <v>0</v>
      </c>
      <c r="I869" s="39">
        <f t="shared" si="496"/>
        <v>0</v>
      </c>
    </row>
    <row r="870" spans="1:9" s="34" customFormat="1" outlineLevel="1" x14ac:dyDescent="0.25">
      <c r="A870" s="30">
        <f>+A871-1</f>
        <v>5150</v>
      </c>
      <c r="B870" s="30">
        <v>3</v>
      </c>
      <c r="C870" s="31" t="str">
        <f>+C871</f>
        <v>EQUIPO DE CÓMPUTO Y DE TECNOLOGÍAS DE LA INFORMACIÓN</v>
      </c>
      <c r="D870" s="35">
        <f t="shared" ref="D870:H870" si="507">+D871</f>
        <v>5028781.9800000004</v>
      </c>
      <c r="E870" s="35">
        <f t="shared" si="507"/>
        <v>0</v>
      </c>
      <c r="F870" s="35">
        <f t="shared" si="507"/>
        <v>5028781.9800000004</v>
      </c>
      <c r="G870" s="35">
        <f t="shared" si="507"/>
        <v>2426779</v>
      </c>
      <c r="H870" s="35">
        <f t="shared" si="507"/>
        <v>2426779</v>
      </c>
      <c r="I870" s="35">
        <f t="shared" si="496"/>
        <v>2602002.9800000004</v>
      </c>
    </row>
    <row r="871" spans="1:9" s="40" customFormat="1" outlineLevel="1" x14ac:dyDescent="0.25">
      <c r="A871" s="36">
        <v>5151</v>
      </c>
      <c r="B871" s="36">
        <v>4</v>
      </c>
      <c r="C871" s="37" t="s">
        <v>244</v>
      </c>
      <c r="D871" s="38">
        <v>5028781.9800000004</v>
      </c>
      <c r="E871" s="39">
        <v>0</v>
      </c>
      <c r="F871" s="39">
        <f>D871+E871</f>
        <v>5028781.9800000004</v>
      </c>
      <c r="G871" s="39">
        <v>2426779</v>
      </c>
      <c r="H871" s="39">
        <v>2426779</v>
      </c>
      <c r="I871" s="39">
        <f t="shared" si="496"/>
        <v>2602002.9800000004</v>
      </c>
    </row>
    <row r="872" spans="1:9" s="34" customFormat="1" outlineLevel="1" x14ac:dyDescent="0.25">
      <c r="A872" s="30">
        <f>+A873-1</f>
        <v>5190</v>
      </c>
      <c r="B872" s="30">
        <v>3</v>
      </c>
      <c r="C872" s="31" t="str">
        <f>+C873</f>
        <v>OTROS MOBILIARIOS Y EQUIPOS DE ADMINISTRACIÓN</v>
      </c>
      <c r="D872" s="35">
        <f t="shared" ref="D872:H872" si="508">+D873</f>
        <v>0</v>
      </c>
      <c r="E872" s="35">
        <f t="shared" si="508"/>
        <v>0</v>
      </c>
      <c r="F872" s="35">
        <f t="shared" si="508"/>
        <v>0</v>
      </c>
      <c r="G872" s="35">
        <f t="shared" si="508"/>
        <v>0</v>
      </c>
      <c r="H872" s="35">
        <f t="shared" si="508"/>
        <v>0</v>
      </c>
      <c r="I872" s="35">
        <f t="shared" si="496"/>
        <v>0</v>
      </c>
    </row>
    <row r="873" spans="1:9" s="40" customFormat="1" ht="15" customHeight="1" outlineLevel="1" x14ac:dyDescent="0.25">
      <c r="A873" s="36">
        <v>5191</v>
      </c>
      <c r="B873" s="36">
        <v>4</v>
      </c>
      <c r="C873" s="37" t="s">
        <v>245</v>
      </c>
      <c r="D873" s="38">
        <v>0</v>
      </c>
      <c r="E873" s="39">
        <v>0</v>
      </c>
      <c r="F873" s="39">
        <f>D873+E873</f>
        <v>0</v>
      </c>
      <c r="G873" s="39">
        <v>0</v>
      </c>
      <c r="H873" s="39">
        <v>0</v>
      </c>
      <c r="I873" s="39">
        <f t="shared" si="496"/>
        <v>0</v>
      </c>
    </row>
    <row r="874" spans="1:9" s="28" customFormat="1" ht="39.75" customHeight="1" outlineLevel="1" x14ac:dyDescent="0.25">
      <c r="A874" s="30">
        <v>5200</v>
      </c>
      <c r="B874" s="30">
        <v>2</v>
      </c>
      <c r="C874" s="33" t="s">
        <v>246</v>
      </c>
      <c r="D874" s="32">
        <f t="shared" ref="D874:H874" si="509">SUM(D875,D877,D879,D881)</f>
        <v>0</v>
      </c>
      <c r="E874" s="32">
        <f t="shared" si="509"/>
        <v>0</v>
      </c>
      <c r="F874" s="32">
        <f t="shared" si="509"/>
        <v>0</v>
      </c>
      <c r="G874" s="32">
        <f t="shared" si="509"/>
        <v>0</v>
      </c>
      <c r="H874" s="32">
        <f t="shared" si="509"/>
        <v>0</v>
      </c>
      <c r="I874" s="32">
        <f t="shared" si="496"/>
        <v>0</v>
      </c>
    </row>
    <row r="875" spans="1:9" s="34" customFormat="1" outlineLevel="1" x14ac:dyDescent="0.25">
      <c r="A875" s="30">
        <f>+A876-1</f>
        <v>5210</v>
      </c>
      <c r="B875" s="30">
        <v>3</v>
      </c>
      <c r="C875" s="31" t="str">
        <f>+C876</f>
        <v>EQUIPOS Y APARATOS AUDIOVISUALES</v>
      </c>
      <c r="D875" s="35">
        <f t="shared" ref="D875:H875" si="510">+D876</f>
        <v>0</v>
      </c>
      <c r="E875" s="35">
        <f t="shared" si="510"/>
        <v>0</v>
      </c>
      <c r="F875" s="35">
        <f t="shared" si="510"/>
        <v>0</v>
      </c>
      <c r="G875" s="35">
        <f t="shared" si="510"/>
        <v>0</v>
      </c>
      <c r="H875" s="35">
        <f t="shared" si="510"/>
        <v>0</v>
      </c>
      <c r="I875" s="35">
        <f t="shared" si="496"/>
        <v>0</v>
      </c>
    </row>
    <row r="876" spans="1:9" s="40" customFormat="1" ht="15" customHeight="1" outlineLevel="1" x14ac:dyDescent="0.25">
      <c r="A876" s="36">
        <v>5211</v>
      </c>
      <c r="B876" s="36">
        <v>4</v>
      </c>
      <c r="C876" s="37" t="s">
        <v>247</v>
      </c>
      <c r="D876" s="38">
        <v>0</v>
      </c>
      <c r="E876" s="39">
        <v>0</v>
      </c>
      <c r="F876" s="39">
        <f>D876+E876</f>
        <v>0</v>
      </c>
      <c r="G876" s="39">
        <v>0</v>
      </c>
      <c r="H876" s="39">
        <v>0</v>
      </c>
      <c r="I876" s="39">
        <f t="shared" si="496"/>
        <v>0</v>
      </c>
    </row>
    <row r="877" spans="1:9" s="34" customFormat="1" outlineLevel="1" x14ac:dyDescent="0.25">
      <c r="A877" s="30">
        <f>+A878-1</f>
        <v>5220</v>
      </c>
      <c r="B877" s="30">
        <v>3</v>
      </c>
      <c r="C877" s="31" t="str">
        <f>+C878</f>
        <v>APARATOS DEPORTIVOS</v>
      </c>
      <c r="D877" s="35">
        <f t="shared" ref="D877:H877" si="511">+D878</f>
        <v>0</v>
      </c>
      <c r="E877" s="35">
        <f t="shared" si="511"/>
        <v>0</v>
      </c>
      <c r="F877" s="35">
        <f t="shared" si="511"/>
        <v>0</v>
      </c>
      <c r="G877" s="35">
        <f t="shared" si="511"/>
        <v>0</v>
      </c>
      <c r="H877" s="35">
        <f t="shared" si="511"/>
        <v>0</v>
      </c>
      <c r="I877" s="35">
        <f t="shared" si="496"/>
        <v>0</v>
      </c>
    </row>
    <row r="878" spans="1:9" s="40" customFormat="1" ht="15" customHeight="1" outlineLevel="1" x14ac:dyDescent="0.25">
      <c r="A878" s="36">
        <v>5221</v>
      </c>
      <c r="B878" s="36">
        <v>4</v>
      </c>
      <c r="C878" s="37" t="s">
        <v>248</v>
      </c>
      <c r="D878" s="38">
        <v>0</v>
      </c>
      <c r="E878" s="39">
        <v>0</v>
      </c>
      <c r="F878" s="39">
        <f>D878+E878</f>
        <v>0</v>
      </c>
      <c r="G878" s="39">
        <v>0</v>
      </c>
      <c r="H878" s="39">
        <v>0</v>
      </c>
      <c r="I878" s="39">
        <f t="shared" si="496"/>
        <v>0</v>
      </c>
    </row>
    <row r="879" spans="1:9" s="34" customFormat="1" outlineLevel="1" x14ac:dyDescent="0.25">
      <c r="A879" s="30">
        <f>+A880-1</f>
        <v>5230</v>
      </c>
      <c r="B879" s="30">
        <v>3</v>
      </c>
      <c r="C879" s="31" t="str">
        <f>+C880</f>
        <v>CÁMARAS FOTOGRÁFICAS Y DE VIDEO</v>
      </c>
      <c r="D879" s="35">
        <f t="shared" ref="D879:H879" si="512">+D880</f>
        <v>0</v>
      </c>
      <c r="E879" s="35">
        <f t="shared" si="512"/>
        <v>0</v>
      </c>
      <c r="F879" s="35">
        <f t="shared" si="512"/>
        <v>0</v>
      </c>
      <c r="G879" s="35">
        <f t="shared" si="512"/>
        <v>0</v>
      </c>
      <c r="H879" s="35">
        <f t="shared" si="512"/>
        <v>0</v>
      </c>
      <c r="I879" s="35">
        <f t="shared" si="496"/>
        <v>0</v>
      </c>
    </row>
    <row r="880" spans="1:9" s="40" customFormat="1" ht="15" customHeight="1" outlineLevel="1" x14ac:dyDescent="0.25">
      <c r="A880" s="36">
        <v>5231</v>
      </c>
      <c r="B880" s="36">
        <v>4</v>
      </c>
      <c r="C880" s="37" t="s">
        <v>249</v>
      </c>
      <c r="D880" s="38">
        <v>0</v>
      </c>
      <c r="E880" s="39">
        <v>0</v>
      </c>
      <c r="F880" s="39">
        <f>D880+E880</f>
        <v>0</v>
      </c>
      <c r="G880" s="39">
        <v>0</v>
      </c>
      <c r="H880" s="39">
        <v>0</v>
      </c>
      <c r="I880" s="39">
        <f t="shared" si="496"/>
        <v>0</v>
      </c>
    </row>
    <row r="881" spans="1:9" s="34" customFormat="1" outlineLevel="1" x14ac:dyDescent="0.25">
      <c r="A881" s="30">
        <f>+A882-1</f>
        <v>5290</v>
      </c>
      <c r="B881" s="30">
        <v>3</v>
      </c>
      <c r="C881" s="31" t="str">
        <f>+C882</f>
        <v>OTRO MOBILIARIO Y EQUIPO EDUCACIONAL Y RECREATIVO</v>
      </c>
      <c r="D881" s="35">
        <f t="shared" ref="D881:H881" si="513">+D882</f>
        <v>0</v>
      </c>
      <c r="E881" s="35">
        <f t="shared" si="513"/>
        <v>0</v>
      </c>
      <c r="F881" s="35">
        <f t="shared" si="513"/>
        <v>0</v>
      </c>
      <c r="G881" s="35">
        <f t="shared" si="513"/>
        <v>0</v>
      </c>
      <c r="H881" s="35">
        <f t="shared" si="513"/>
        <v>0</v>
      </c>
      <c r="I881" s="35">
        <f t="shared" si="496"/>
        <v>0</v>
      </c>
    </row>
    <row r="882" spans="1:9" s="40" customFormat="1" ht="15" customHeight="1" outlineLevel="1" x14ac:dyDescent="0.25">
      <c r="A882" s="36">
        <v>5291</v>
      </c>
      <c r="B882" s="36">
        <v>4</v>
      </c>
      <c r="C882" s="37" t="s">
        <v>250</v>
      </c>
      <c r="D882" s="38">
        <v>0</v>
      </c>
      <c r="E882" s="39">
        <v>0</v>
      </c>
      <c r="F882" s="39">
        <f>D882+E882</f>
        <v>0</v>
      </c>
      <c r="G882" s="39">
        <v>0</v>
      </c>
      <c r="H882" s="39">
        <v>0</v>
      </c>
      <c r="I882" s="39">
        <f t="shared" si="496"/>
        <v>0</v>
      </c>
    </row>
    <row r="883" spans="1:9" s="28" customFormat="1" ht="30" customHeight="1" outlineLevel="1" x14ac:dyDescent="0.25">
      <c r="A883" s="30">
        <v>5300</v>
      </c>
      <c r="B883" s="30">
        <v>2</v>
      </c>
      <c r="C883" s="33" t="s">
        <v>251</v>
      </c>
      <c r="D883" s="35">
        <f t="shared" ref="D883:H883" si="514">SUM(D884,D886)</f>
        <v>8000000</v>
      </c>
      <c r="E883" s="35">
        <f t="shared" si="514"/>
        <v>0</v>
      </c>
      <c r="F883" s="35">
        <f t="shared" si="514"/>
        <v>8000000</v>
      </c>
      <c r="G883" s="35">
        <f t="shared" si="514"/>
        <v>0</v>
      </c>
      <c r="H883" s="35">
        <f t="shared" si="514"/>
        <v>0</v>
      </c>
      <c r="I883" s="35">
        <f t="shared" si="496"/>
        <v>8000000</v>
      </c>
    </row>
    <row r="884" spans="1:9" s="34" customFormat="1" outlineLevel="1" x14ac:dyDescent="0.25">
      <c r="A884" s="30">
        <f>+A885-1</f>
        <v>5310</v>
      </c>
      <c r="B884" s="30">
        <v>3</v>
      </c>
      <c r="C884" s="31" t="str">
        <f>+C885</f>
        <v>EQUIPO MÉDICO Y DE LABORATORIO</v>
      </c>
      <c r="D884" s="35">
        <f t="shared" ref="D884:H884" si="515">+D885</f>
        <v>4000000</v>
      </c>
      <c r="E884" s="35">
        <f t="shared" si="515"/>
        <v>0</v>
      </c>
      <c r="F884" s="35">
        <f t="shared" si="515"/>
        <v>4000000</v>
      </c>
      <c r="G884" s="35">
        <f t="shared" si="515"/>
        <v>0</v>
      </c>
      <c r="H884" s="35">
        <f t="shared" si="515"/>
        <v>0</v>
      </c>
      <c r="I884" s="35">
        <f t="shared" si="496"/>
        <v>4000000</v>
      </c>
    </row>
    <row r="885" spans="1:9" s="40" customFormat="1" ht="15" customHeight="1" outlineLevel="1" x14ac:dyDescent="0.25">
      <c r="A885" s="36">
        <v>5311</v>
      </c>
      <c r="B885" s="36">
        <v>4</v>
      </c>
      <c r="C885" s="37" t="s">
        <v>252</v>
      </c>
      <c r="D885" s="38">
        <v>4000000</v>
      </c>
      <c r="E885" s="39">
        <v>0</v>
      </c>
      <c r="F885" s="39">
        <f>D885+E885</f>
        <v>4000000</v>
      </c>
      <c r="G885" s="39">
        <v>0</v>
      </c>
      <c r="H885" s="39">
        <v>0</v>
      </c>
      <c r="I885" s="39">
        <f t="shared" si="496"/>
        <v>4000000</v>
      </c>
    </row>
    <row r="886" spans="1:9" s="34" customFormat="1" outlineLevel="1" x14ac:dyDescent="0.25">
      <c r="A886" s="30">
        <f>+A887-1</f>
        <v>5320</v>
      </c>
      <c r="B886" s="30">
        <v>3</v>
      </c>
      <c r="C886" s="31" t="str">
        <f>+C887</f>
        <v>INSTRUMENTAL MÉDICO Y DE LABORATORIO</v>
      </c>
      <c r="D886" s="35">
        <f t="shared" ref="D886:H886" si="516">+D887</f>
        <v>4000000</v>
      </c>
      <c r="E886" s="35">
        <f t="shared" si="516"/>
        <v>0</v>
      </c>
      <c r="F886" s="35">
        <f t="shared" si="516"/>
        <v>4000000</v>
      </c>
      <c r="G886" s="35">
        <f t="shared" si="516"/>
        <v>0</v>
      </c>
      <c r="H886" s="35">
        <f t="shared" si="516"/>
        <v>0</v>
      </c>
      <c r="I886" s="35">
        <f t="shared" si="496"/>
        <v>4000000</v>
      </c>
    </row>
    <row r="887" spans="1:9" s="40" customFormat="1" ht="15" customHeight="1" outlineLevel="1" x14ac:dyDescent="0.25">
      <c r="A887" s="36">
        <v>5321</v>
      </c>
      <c r="B887" s="36">
        <v>4</v>
      </c>
      <c r="C887" s="37" t="s">
        <v>253</v>
      </c>
      <c r="D887" s="38">
        <v>4000000</v>
      </c>
      <c r="E887" s="39">
        <v>0</v>
      </c>
      <c r="F887" s="39">
        <f>D887+E887</f>
        <v>4000000</v>
      </c>
      <c r="G887" s="39">
        <v>0</v>
      </c>
      <c r="H887" s="39">
        <v>0</v>
      </c>
      <c r="I887" s="39">
        <f t="shared" si="496"/>
        <v>4000000</v>
      </c>
    </row>
    <row r="888" spans="1:9" s="28" customFormat="1" ht="30" customHeight="1" outlineLevel="1" x14ac:dyDescent="0.25">
      <c r="A888" s="30">
        <v>5400</v>
      </c>
      <c r="B888" s="30">
        <v>2</v>
      </c>
      <c r="C888" s="33" t="s">
        <v>254</v>
      </c>
      <c r="D888" s="35">
        <f t="shared" ref="D888:H888" si="517">SUM(D889,D893,D891)</f>
        <v>16989551.719999999</v>
      </c>
      <c r="E888" s="35">
        <f t="shared" si="517"/>
        <v>0</v>
      </c>
      <c r="F888" s="35">
        <f t="shared" si="517"/>
        <v>16989551.719999999</v>
      </c>
      <c r="G888" s="35">
        <f t="shared" si="517"/>
        <v>0</v>
      </c>
      <c r="H888" s="35">
        <f t="shared" si="517"/>
        <v>0</v>
      </c>
      <c r="I888" s="35">
        <f t="shared" ref="I888" si="518">SUM(I889,I893,I891)</f>
        <v>16989551.719999999</v>
      </c>
    </row>
    <row r="889" spans="1:9" s="34" customFormat="1" outlineLevel="1" x14ac:dyDescent="0.25">
      <c r="A889" s="30">
        <f>+A890-1</f>
        <v>5410</v>
      </c>
      <c r="B889" s="30">
        <v>3</v>
      </c>
      <c r="C889" s="31" t="str">
        <f>+C890</f>
        <v>AUTOMÓVILES Y CAMIONES</v>
      </c>
      <c r="D889" s="35">
        <f t="shared" ref="D889:H891" si="519">+D890</f>
        <v>15090431.719999999</v>
      </c>
      <c r="E889" s="35">
        <f t="shared" si="519"/>
        <v>0</v>
      </c>
      <c r="F889" s="35">
        <f t="shared" si="519"/>
        <v>15090431.719999999</v>
      </c>
      <c r="G889" s="35">
        <f t="shared" si="519"/>
        <v>0</v>
      </c>
      <c r="H889" s="35">
        <f t="shared" si="519"/>
        <v>0</v>
      </c>
      <c r="I889" s="35">
        <f t="shared" si="496"/>
        <v>15090431.719999999</v>
      </c>
    </row>
    <row r="890" spans="1:9" s="40" customFormat="1" outlineLevel="1" x14ac:dyDescent="0.25">
      <c r="A890" s="36">
        <v>5411</v>
      </c>
      <c r="B890" s="36">
        <v>4</v>
      </c>
      <c r="C890" s="37" t="s">
        <v>255</v>
      </c>
      <c r="D890" s="38">
        <v>15090431.719999999</v>
      </c>
      <c r="E890" s="39">
        <v>0</v>
      </c>
      <c r="F890" s="39">
        <f>D890+E890</f>
        <v>15090431.719999999</v>
      </c>
      <c r="G890" s="39">
        <v>0</v>
      </c>
      <c r="H890" s="39">
        <v>0</v>
      </c>
      <c r="I890" s="39">
        <f t="shared" si="496"/>
        <v>15090431.719999999</v>
      </c>
    </row>
    <row r="891" spans="1:9" s="34" customFormat="1" outlineLevel="1" x14ac:dyDescent="0.25">
      <c r="A891" s="30">
        <f>+A892-1</f>
        <v>5420</v>
      </c>
      <c r="B891" s="30">
        <v>3</v>
      </c>
      <c r="C891" s="31" t="str">
        <f>+C892</f>
        <v>CARROCERÍAS Y REMOLQUES</v>
      </c>
      <c r="D891" s="35">
        <f t="shared" si="519"/>
        <v>1899120</v>
      </c>
      <c r="E891" s="35">
        <f t="shared" si="519"/>
        <v>0</v>
      </c>
      <c r="F891" s="35">
        <f t="shared" si="519"/>
        <v>1899120</v>
      </c>
      <c r="G891" s="35">
        <f t="shared" si="519"/>
        <v>0</v>
      </c>
      <c r="H891" s="35">
        <f t="shared" si="519"/>
        <v>0</v>
      </c>
      <c r="I891" s="35">
        <f t="shared" si="496"/>
        <v>1899120</v>
      </c>
    </row>
    <row r="892" spans="1:9" s="40" customFormat="1" outlineLevel="1" x14ac:dyDescent="0.25">
      <c r="A892" s="36">
        <v>5421</v>
      </c>
      <c r="B892" s="36">
        <v>4</v>
      </c>
      <c r="C892" s="37" t="s">
        <v>256</v>
      </c>
      <c r="D892" s="38">
        <v>1899120</v>
      </c>
      <c r="E892" s="39">
        <v>0</v>
      </c>
      <c r="F892" s="39">
        <f>D892+E892</f>
        <v>1899120</v>
      </c>
      <c r="G892" s="39">
        <v>0</v>
      </c>
      <c r="H892" s="39">
        <v>0</v>
      </c>
      <c r="I892" s="39">
        <f t="shared" si="496"/>
        <v>1899120</v>
      </c>
    </row>
    <row r="893" spans="1:9" s="34" customFormat="1" outlineLevel="1" x14ac:dyDescent="0.25">
      <c r="A893" s="30">
        <f>+A894-1</f>
        <v>5490</v>
      </c>
      <c r="B893" s="30">
        <v>3</v>
      </c>
      <c r="C893" s="31" t="str">
        <f>+C894</f>
        <v>OTROS EQUIPOS DE TRANSPORTE</v>
      </c>
      <c r="D893" s="35">
        <f t="shared" ref="D893:H893" si="520">+D894</f>
        <v>0</v>
      </c>
      <c r="E893" s="35">
        <f t="shared" si="520"/>
        <v>0</v>
      </c>
      <c r="F893" s="35">
        <f t="shared" si="520"/>
        <v>0</v>
      </c>
      <c r="G893" s="35">
        <f t="shared" si="520"/>
        <v>0</v>
      </c>
      <c r="H893" s="35">
        <f t="shared" si="520"/>
        <v>0</v>
      </c>
      <c r="I893" s="35">
        <f t="shared" si="496"/>
        <v>0</v>
      </c>
    </row>
    <row r="894" spans="1:9" s="40" customFormat="1" ht="15" customHeight="1" outlineLevel="1" x14ac:dyDescent="0.25">
      <c r="A894" s="36">
        <v>5491</v>
      </c>
      <c r="B894" s="36">
        <v>4</v>
      </c>
      <c r="C894" s="37" t="s">
        <v>257</v>
      </c>
      <c r="D894" s="38">
        <v>0</v>
      </c>
      <c r="E894" s="39">
        <v>0</v>
      </c>
      <c r="F894" s="39">
        <f>D894+E894</f>
        <v>0</v>
      </c>
      <c r="G894" s="39">
        <v>0</v>
      </c>
      <c r="H894" s="39">
        <v>0</v>
      </c>
      <c r="I894" s="39">
        <f t="shared" si="496"/>
        <v>0</v>
      </c>
    </row>
    <row r="895" spans="1:9" s="28" customFormat="1" ht="30" customHeight="1" outlineLevel="1" x14ac:dyDescent="0.25">
      <c r="A895" s="30">
        <v>5500</v>
      </c>
      <c r="B895" s="30">
        <v>2</v>
      </c>
      <c r="C895" s="33" t="s">
        <v>258</v>
      </c>
      <c r="D895" s="35">
        <f t="shared" ref="D895:H896" si="521">+D896</f>
        <v>29029723</v>
      </c>
      <c r="E895" s="35">
        <f t="shared" si="521"/>
        <v>0</v>
      </c>
      <c r="F895" s="35">
        <f t="shared" si="521"/>
        <v>29029723</v>
      </c>
      <c r="G895" s="35">
        <f t="shared" si="521"/>
        <v>0</v>
      </c>
      <c r="H895" s="35">
        <f t="shared" si="521"/>
        <v>0</v>
      </c>
      <c r="I895" s="35">
        <f t="shared" si="496"/>
        <v>29029723</v>
      </c>
    </row>
    <row r="896" spans="1:9" s="34" customFormat="1" outlineLevel="1" x14ac:dyDescent="0.25">
      <c r="A896" s="30">
        <f>+A897-1</f>
        <v>5510</v>
      </c>
      <c r="B896" s="30">
        <v>3</v>
      </c>
      <c r="C896" s="31" t="str">
        <f>+C897</f>
        <v>EQUIPO DE DEFENSA Y SEGURIDAD</v>
      </c>
      <c r="D896" s="35">
        <f t="shared" si="521"/>
        <v>29029723</v>
      </c>
      <c r="E896" s="35">
        <f t="shared" si="521"/>
        <v>0</v>
      </c>
      <c r="F896" s="35">
        <f t="shared" si="521"/>
        <v>29029723</v>
      </c>
      <c r="G896" s="35">
        <f t="shared" si="521"/>
        <v>0</v>
      </c>
      <c r="H896" s="35">
        <f t="shared" si="521"/>
        <v>0</v>
      </c>
      <c r="I896" s="35">
        <f t="shared" si="496"/>
        <v>29029723</v>
      </c>
    </row>
    <row r="897" spans="1:9" s="40" customFormat="1" ht="15" customHeight="1" outlineLevel="1" x14ac:dyDescent="0.25">
      <c r="A897" s="36">
        <v>5511</v>
      </c>
      <c r="B897" s="36">
        <v>4</v>
      </c>
      <c r="C897" s="37" t="s">
        <v>259</v>
      </c>
      <c r="D897" s="38">
        <v>29029723</v>
      </c>
      <c r="E897" s="39">
        <v>0</v>
      </c>
      <c r="F897" s="39">
        <f>D897+E897</f>
        <v>29029723</v>
      </c>
      <c r="G897" s="39">
        <v>0</v>
      </c>
      <c r="H897" s="39">
        <v>0</v>
      </c>
      <c r="I897" s="39">
        <f t="shared" si="496"/>
        <v>29029723</v>
      </c>
    </row>
    <row r="898" spans="1:9" s="28" customFormat="1" ht="30" customHeight="1" outlineLevel="1" x14ac:dyDescent="0.25">
      <c r="A898" s="30">
        <v>5600</v>
      </c>
      <c r="B898" s="30">
        <v>2</v>
      </c>
      <c r="C898" s="33" t="s">
        <v>260</v>
      </c>
      <c r="D898" s="35">
        <f t="shared" ref="D898:H898" si="522">SUM(D901,D903,D905,D907,D909,D911,D913,D899)</f>
        <v>5385181.6299999999</v>
      </c>
      <c r="E898" s="35">
        <f t="shared" si="522"/>
        <v>0</v>
      </c>
      <c r="F898" s="35">
        <f t="shared" si="522"/>
        <v>5385181.6299999999</v>
      </c>
      <c r="G898" s="35">
        <f t="shared" si="522"/>
        <v>1586880</v>
      </c>
      <c r="H898" s="35">
        <f t="shared" si="522"/>
        <v>1586880</v>
      </c>
      <c r="I898" s="35">
        <f t="shared" ref="I898" si="523">SUM(I901,I903,I905,I907,I909,I911,I913,I899)</f>
        <v>3798301.63</v>
      </c>
    </row>
    <row r="899" spans="1:9" s="34" customFormat="1" outlineLevel="1" x14ac:dyDescent="0.25">
      <c r="A899" s="30">
        <f>+A900-1</f>
        <v>5610</v>
      </c>
      <c r="B899" s="30">
        <v>3</v>
      </c>
      <c r="C899" s="31" t="str">
        <f>+C900</f>
        <v>MAQUINARIA Y EQUIPO AGROPECUARIO</v>
      </c>
      <c r="D899" s="35">
        <f t="shared" ref="D899:H899" si="524">+D900</f>
        <v>1000000</v>
      </c>
      <c r="E899" s="35">
        <f t="shared" si="524"/>
        <v>0</v>
      </c>
      <c r="F899" s="35">
        <f t="shared" si="524"/>
        <v>1000000</v>
      </c>
      <c r="G899" s="35">
        <f t="shared" si="524"/>
        <v>0</v>
      </c>
      <c r="H899" s="35">
        <f t="shared" si="524"/>
        <v>0</v>
      </c>
      <c r="I899" s="35">
        <f t="shared" ref="I899:I918" si="525">+F899-G899</f>
        <v>1000000</v>
      </c>
    </row>
    <row r="900" spans="1:9" s="40" customFormat="1" ht="15" customHeight="1" outlineLevel="1" x14ac:dyDescent="0.25">
      <c r="A900" s="36">
        <v>5611</v>
      </c>
      <c r="B900" s="36">
        <v>4</v>
      </c>
      <c r="C900" s="37" t="s">
        <v>261</v>
      </c>
      <c r="D900" s="38">
        <v>1000000</v>
      </c>
      <c r="E900" s="39">
        <v>0</v>
      </c>
      <c r="F900" s="39">
        <f>D900+E900</f>
        <v>1000000</v>
      </c>
      <c r="G900" s="39">
        <v>0</v>
      </c>
      <c r="H900" s="39">
        <v>0</v>
      </c>
      <c r="I900" s="39">
        <f t="shared" si="525"/>
        <v>1000000</v>
      </c>
    </row>
    <row r="901" spans="1:9" s="34" customFormat="1" outlineLevel="1" x14ac:dyDescent="0.25">
      <c r="A901" s="30">
        <f>+A902-1</f>
        <v>5620</v>
      </c>
      <c r="B901" s="30">
        <v>3</v>
      </c>
      <c r="C901" s="31" t="str">
        <f>+C902</f>
        <v>MAQUINARIA Y EQUIPO INDUSTRIAL</v>
      </c>
      <c r="D901" s="35">
        <f t="shared" ref="D901:H901" si="526">+D902</f>
        <v>0</v>
      </c>
      <c r="E901" s="35">
        <f t="shared" si="526"/>
        <v>0</v>
      </c>
      <c r="F901" s="35">
        <f t="shared" si="526"/>
        <v>0</v>
      </c>
      <c r="G901" s="35">
        <f t="shared" si="526"/>
        <v>0</v>
      </c>
      <c r="H901" s="35">
        <f t="shared" si="526"/>
        <v>0</v>
      </c>
      <c r="I901" s="35">
        <f t="shared" si="525"/>
        <v>0</v>
      </c>
    </row>
    <row r="902" spans="1:9" s="40" customFormat="1" ht="15" customHeight="1" outlineLevel="1" x14ac:dyDescent="0.25">
      <c r="A902" s="36">
        <v>5621</v>
      </c>
      <c r="B902" s="36">
        <v>4</v>
      </c>
      <c r="C902" s="37" t="s">
        <v>262</v>
      </c>
      <c r="D902" s="38">
        <v>0</v>
      </c>
      <c r="E902" s="39">
        <v>0</v>
      </c>
      <c r="F902" s="39">
        <f>D902+E902</f>
        <v>0</v>
      </c>
      <c r="G902" s="39">
        <v>0</v>
      </c>
      <c r="H902" s="39">
        <v>0</v>
      </c>
      <c r="I902" s="39">
        <f t="shared" si="525"/>
        <v>0</v>
      </c>
    </row>
    <row r="903" spans="1:9" s="34" customFormat="1" outlineLevel="1" x14ac:dyDescent="0.25">
      <c r="A903" s="30">
        <f>+A904-1</f>
        <v>5630</v>
      </c>
      <c r="B903" s="30">
        <v>3</v>
      </c>
      <c r="C903" s="31" t="str">
        <f>+C904</f>
        <v>MAQUINARIA Y EQUIPO DE CONSTRUCCIÓN</v>
      </c>
      <c r="D903" s="35">
        <f t="shared" ref="D903:H903" si="527">+D904</f>
        <v>2400000</v>
      </c>
      <c r="E903" s="35">
        <f t="shared" si="527"/>
        <v>0</v>
      </c>
      <c r="F903" s="35">
        <f t="shared" si="527"/>
        <v>2400000</v>
      </c>
      <c r="G903" s="35">
        <f t="shared" si="527"/>
        <v>0</v>
      </c>
      <c r="H903" s="35">
        <f t="shared" si="527"/>
        <v>0</v>
      </c>
      <c r="I903" s="35">
        <f t="shared" si="525"/>
        <v>2400000</v>
      </c>
    </row>
    <row r="904" spans="1:9" s="40" customFormat="1" ht="15" customHeight="1" outlineLevel="1" x14ac:dyDescent="0.25">
      <c r="A904" s="36">
        <v>5631</v>
      </c>
      <c r="B904" s="36">
        <v>4</v>
      </c>
      <c r="C904" s="37" t="s">
        <v>263</v>
      </c>
      <c r="D904" s="38">
        <v>2400000</v>
      </c>
      <c r="E904" s="39">
        <v>0</v>
      </c>
      <c r="F904" s="39">
        <f>D904+E904</f>
        <v>2400000</v>
      </c>
      <c r="G904" s="39">
        <v>0</v>
      </c>
      <c r="H904" s="39">
        <v>0</v>
      </c>
      <c r="I904" s="39">
        <f t="shared" si="525"/>
        <v>2400000</v>
      </c>
    </row>
    <row r="905" spans="1:9" s="34" customFormat="1" ht="30" outlineLevel="1" x14ac:dyDescent="0.25">
      <c r="A905" s="30">
        <f>+A906-1</f>
        <v>5640</v>
      </c>
      <c r="B905" s="30">
        <v>3</v>
      </c>
      <c r="C905" s="31" t="str">
        <f>+C906</f>
        <v>SISTEMAS DE AIRE ACONDICIONADO, CALEFACCIÓN Y DE REFRIGERACIÓN INDUSTRIAL Y COMERCIAL</v>
      </c>
      <c r="D905" s="35">
        <f t="shared" ref="D905:H905" si="528">+D906</f>
        <v>600000</v>
      </c>
      <c r="E905" s="35">
        <f t="shared" si="528"/>
        <v>0</v>
      </c>
      <c r="F905" s="35">
        <f t="shared" si="528"/>
        <v>600000</v>
      </c>
      <c r="G905" s="35">
        <f t="shared" si="528"/>
        <v>0</v>
      </c>
      <c r="H905" s="35">
        <f t="shared" si="528"/>
        <v>0</v>
      </c>
      <c r="I905" s="35">
        <f t="shared" si="525"/>
        <v>600000</v>
      </c>
    </row>
    <row r="906" spans="1:9" s="40" customFormat="1" ht="15" customHeight="1" outlineLevel="1" x14ac:dyDescent="0.25">
      <c r="A906" s="36">
        <v>5641</v>
      </c>
      <c r="B906" s="36">
        <v>4</v>
      </c>
      <c r="C906" s="37" t="s">
        <v>264</v>
      </c>
      <c r="D906" s="38">
        <v>600000</v>
      </c>
      <c r="E906" s="39">
        <v>0</v>
      </c>
      <c r="F906" s="39">
        <f>D906+E906</f>
        <v>600000</v>
      </c>
      <c r="G906" s="39">
        <v>0</v>
      </c>
      <c r="H906" s="39">
        <v>0</v>
      </c>
      <c r="I906" s="39">
        <f t="shared" si="525"/>
        <v>600000</v>
      </c>
    </row>
    <row r="907" spans="1:9" s="34" customFormat="1" outlineLevel="1" x14ac:dyDescent="0.25">
      <c r="A907" s="30">
        <f>+A908-1</f>
        <v>5650</v>
      </c>
      <c r="B907" s="30">
        <v>3</v>
      </c>
      <c r="C907" s="31" t="str">
        <f>+C908</f>
        <v>EQUIPO DE COMUNICACIÓN Y TELECOMUNICACIÓN</v>
      </c>
      <c r="D907" s="35">
        <f t="shared" ref="D907:H907" si="529">+D908</f>
        <v>1243181.6299999999</v>
      </c>
      <c r="E907" s="35">
        <f t="shared" si="529"/>
        <v>0</v>
      </c>
      <c r="F907" s="35">
        <f t="shared" si="529"/>
        <v>1243181.6299999999</v>
      </c>
      <c r="G907" s="35">
        <f t="shared" si="529"/>
        <v>1586880</v>
      </c>
      <c r="H907" s="35">
        <f t="shared" si="529"/>
        <v>1586880</v>
      </c>
      <c r="I907" s="35">
        <f t="shared" si="525"/>
        <v>-343698.37000000011</v>
      </c>
    </row>
    <row r="908" spans="1:9" s="40" customFormat="1" ht="15" customHeight="1" outlineLevel="1" x14ac:dyDescent="0.25">
      <c r="A908" s="36">
        <v>5651</v>
      </c>
      <c r="B908" s="36">
        <v>4</v>
      </c>
      <c r="C908" s="37" t="s">
        <v>265</v>
      </c>
      <c r="D908" s="38">
        <v>1243181.6299999999</v>
      </c>
      <c r="E908" s="39">
        <v>0</v>
      </c>
      <c r="F908" s="39">
        <f>D908+E908</f>
        <v>1243181.6299999999</v>
      </c>
      <c r="G908" s="39">
        <v>1586880</v>
      </c>
      <c r="H908" s="39">
        <v>1586880</v>
      </c>
      <c r="I908" s="39">
        <f t="shared" si="525"/>
        <v>-343698.37000000011</v>
      </c>
    </row>
    <row r="909" spans="1:9" s="34" customFormat="1" ht="30" outlineLevel="1" x14ac:dyDescent="0.25">
      <c r="A909" s="30">
        <f>+A910-1</f>
        <v>5660</v>
      </c>
      <c r="B909" s="30">
        <v>3</v>
      </c>
      <c r="C909" s="31" t="str">
        <f>+C910</f>
        <v>EQUIPOS DE GENERACIÓN ELÉCTRICA, APARATOS Y ACCESORIOS ELÉCTRICOS</v>
      </c>
      <c r="D909" s="35">
        <f t="shared" ref="D909:H909" si="530">+D910</f>
        <v>0</v>
      </c>
      <c r="E909" s="35">
        <f t="shared" si="530"/>
        <v>0</v>
      </c>
      <c r="F909" s="35">
        <f t="shared" si="530"/>
        <v>0</v>
      </c>
      <c r="G909" s="35">
        <f t="shared" si="530"/>
        <v>0</v>
      </c>
      <c r="H909" s="35">
        <f t="shared" si="530"/>
        <v>0</v>
      </c>
      <c r="I909" s="35">
        <f t="shared" si="525"/>
        <v>0</v>
      </c>
    </row>
    <row r="910" spans="1:9" s="40" customFormat="1" ht="15" customHeight="1" outlineLevel="1" x14ac:dyDescent="0.25">
      <c r="A910" s="36">
        <v>5661</v>
      </c>
      <c r="B910" s="36">
        <v>4</v>
      </c>
      <c r="C910" s="37" t="s">
        <v>266</v>
      </c>
      <c r="D910" s="38">
        <v>0</v>
      </c>
      <c r="E910" s="39">
        <v>0</v>
      </c>
      <c r="F910" s="39">
        <f>D910+E910</f>
        <v>0</v>
      </c>
      <c r="G910" s="39">
        <v>0</v>
      </c>
      <c r="H910" s="39">
        <v>0</v>
      </c>
      <c r="I910" s="39">
        <f t="shared" si="525"/>
        <v>0</v>
      </c>
    </row>
    <row r="911" spans="1:9" s="34" customFormat="1" outlineLevel="1" x14ac:dyDescent="0.25">
      <c r="A911" s="30">
        <f>+A912-1</f>
        <v>5670</v>
      </c>
      <c r="B911" s="30">
        <v>3</v>
      </c>
      <c r="C911" s="31" t="str">
        <f>+C912</f>
        <v>HERRAMIENTAS Y MÁQUINAS-HERRAMIENTA</v>
      </c>
      <c r="D911" s="35">
        <f t="shared" ref="D911:H911" si="531">+D912</f>
        <v>142000</v>
      </c>
      <c r="E911" s="35">
        <f t="shared" si="531"/>
        <v>0</v>
      </c>
      <c r="F911" s="35">
        <f t="shared" si="531"/>
        <v>142000</v>
      </c>
      <c r="G911" s="35">
        <f t="shared" si="531"/>
        <v>0</v>
      </c>
      <c r="H911" s="35">
        <f t="shared" si="531"/>
        <v>0</v>
      </c>
      <c r="I911" s="35">
        <f t="shared" si="525"/>
        <v>142000</v>
      </c>
    </row>
    <row r="912" spans="1:9" s="40" customFormat="1" ht="15" customHeight="1" outlineLevel="1" x14ac:dyDescent="0.25">
      <c r="A912" s="36">
        <v>5671</v>
      </c>
      <c r="B912" s="36">
        <v>4</v>
      </c>
      <c r="C912" s="37" t="s">
        <v>267</v>
      </c>
      <c r="D912" s="38">
        <v>142000</v>
      </c>
      <c r="E912" s="39">
        <v>0</v>
      </c>
      <c r="F912" s="39">
        <f>D912+E912</f>
        <v>142000</v>
      </c>
      <c r="G912" s="39">
        <v>0</v>
      </c>
      <c r="H912" s="39">
        <v>0</v>
      </c>
      <c r="I912" s="39">
        <f t="shared" si="525"/>
        <v>142000</v>
      </c>
    </row>
    <row r="913" spans="1:9" s="34" customFormat="1" outlineLevel="1" x14ac:dyDescent="0.25">
      <c r="A913" s="30">
        <f>+A914-1</f>
        <v>5690</v>
      </c>
      <c r="B913" s="30">
        <v>3</v>
      </c>
      <c r="C913" s="31" t="str">
        <f>+C914</f>
        <v>OTROS EQUIPOS</v>
      </c>
      <c r="D913" s="35">
        <f t="shared" ref="D913:H913" si="532">+D914</f>
        <v>0</v>
      </c>
      <c r="E913" s="35">
        <f t="shared" si="532"/>
        <v>0</v>
      </c>
      <c r="F913" s="35">
        <f t="shared" si="532"/>
        <v>0</v>
      </c>
      <c r="G913" s="35">
        <f t="shared" si="532"/>
        <v>0</v>
      </c>
      <c r="H913" s="35">
        <f t="shared" si="532"/>
        <v>0</v>
      </c>
      <c r="I913" s="35">
        <f t="shared" si="525"/>
        <v>0</v>
      </c>
    </row>
    <row r="914" spans="1:9" s="40" customFormat="1" ht="15" customHeight="1" outlineLevel="1" x14ac:dyDescent="0.25">
      <c r="A914" s="36">
        <v>5691</v>
      </c>
      <c r="B914" s="36">
        <v>4</v>
      </c>
      <c r="C914" s="37" t="s">
        <v>268</v>
      </c>
      <c r="D914" s="38">
        <v>0</v>
      </c>
      <c r="E914" s="39">
        <v>0</v>
      </c>
      <c r="F914" s="39">
        <f>D914+E914</f>
        <v>0</v>
      </c>
      <c r="G914" s="39">
        <v>0</v>
      </c>
      <c r="H914" s="39">
        <v>0</v>
      </c>
      <c r="I914" s="39">
        <f t="shared" si="525"/>
        <v>0</v>
      </c>
    </row>
    <row r="915" spans="1:9" s="28" customFormat="1" ht="30" customHeight="1" outlineLevel="1" x14ac:dyDescent="0.25">
      <c r="A915" s="30">
        <v>5700</v>
      </c>
      <c r="B915" s="30">
        <v>2</v>
      </c>
      <c r="C915" s="33" t="s">
        <v>269</v>
      </c>
      <c r="D915" s="35">
        <f t="shared" ref="D915:H916" si="533">+D916</f>
        <v>0</v>
      </c>
      <c r="E915" s="35">
        <f t="shared" si="533"/>
        <v>0</v>
      </c>
      <c r="F915" s="35">
        <f t="shared" si="533"/>
        <v>0</v>
      </c>
      <c r="G915" s="35">
        <f t="shared" si="533"/>
        <v>0</v>
      </c>
      <c r="H915" s="35">
        <f t="shared" si="533"/>
        <v>0</v>
      </c>
      <c r="I915" s="35">
        <f t="shared" si="525"/>
        <v>0</v>
      </c>
    </row>
    <row r="916" spans="1:9" s="34" customFormat="1" outlineLevel="1" x14ac:dyDescent="0.25">
      <c r="A916" s="30">
        <f>+A917-1</f>
        <v>5780</v>
      </c>
      <c r="B916" s="30">
        <v>3</v>
      </c>
      <c r="C916" s="31" t="str">
        <f>+C917</f>
        <v>ARBOLES Y PLANTAS</v>
      </c>
      <c r="D916" s="35">
        <f t="shared" si="533"/>
        <v>0</v>
      </c>
      <c r="E916" s="35">
        <f t="shared" si="533"/>
        <v>0</v>
      </c>
      <c r="F916" s="35">
        <f t="shared" si="533"/>
        <v>0</v>
      </c>
      <c r="G916" s="35">
        <f t="shared" si="533"/>
        <v>0</v>
      </c>
      <c r="H916" s="35">
        <f t="shared" si="533"/>
        <v>0</v>
      </c>
      <c r="I916" s="35">
        <f t="shared" si="525"/>
        <v>0</v>
      </c>
    </row>
    <row r="917" spans="1:9" s="40" customFormat="1" ht="15" customHeight="1" outlineLevel="1" x14ac:dyDescent="0.25">
      <c r="A917" s="36">
        <v>5781</v>
      </c>
      <c r="B917" s="36">
        <v>4</v>
      </c>
      <c r="C917" s="37" t="s">
        <v>270</v>
      </c>
      <c r="D917" s="38">
        <v>0</v>
      </c>
      <c r="E917" s="39">
        <v>0</v>
      </c>
      <c r="F917" s="39">
        <f>D917+E917</f>
        <v>0</v>
      </c>
      <c r="G917" s="39">
        <v>0</v>
      </c>
      <c r="H917" s="39">
        <v>0</v>
      </c>
      <c r="I917" s="39">
        <f t="shared" si="525"/>
        <v>0</v>
      </c>
    </row>
    <row r="918" spans="1:9" s="28" customFormat="1" ht="30" customHeight="1" outlineLevel="1" x14ac:dyDescent="0.25">
      <c r="A918" s="30">
        <v>5800</v>
      </c>
      <c r="B918" s="30">
        <v>2</v>
      </c>
      <c r="C918" s="33" t="s">
        <v>271</v>
      </c>
      <c r="D918" s="35">
        <f t="shared" ref="D918:H918" si="534">+D919</f>
        <v>0</v>
      </c>
      <c r="E918" s="35">
        <f t="shared" si="534"/>
        <v>0</v>
      </c>
      <c r="F918" s="35">
        <f t="shared" si="534"/>
        <v>0</v>
      </c>
      <c r="G918" s="35">
        <f t="shared" si="534"/>
        <v>1000452</v>
      </c>
      <c r="H918" s="35">
        <f t="shared" si="534"/>
        <v>1000452</v>
      </c>
      <c r="I918" s="35">
        <f t="shared" si="525"/>
        <v>-1000452</v>
      </c>
    </row>
    <row r="919" spans="1:9" s="34" customFormat="1" outlineLevel="1" x14ac:dyDescent="0.25">
      <c r="A919" s="30">
        <f>+A920-1</f>
        <v>5810</v>
      </c>
      <c r="B919" s="30">
        <v>3</v>
      </c>
      <c r="C919" s="31" t="str">
        <f>+C921</f>
        <v>TERRENOS RURALES</v>
      </c>
      <c r="D919" s="35">
        <f t="shared" ref="D919:H919" si="535">SUM(D920:D921)</f>
        <v>0</v>
      </c>
      <c r="E919" s="35">
        <f t="shared" si="535"/>
        <v>0</v>
      </c>
      <c r="F919" s="35">
        <f t="shared" si="535"/>
        <v>0</v>
      </c>
      <c r="G919" s="35">
        <f t="shared" si="535"/>
        <v>1000452</v>
      </c>
      <c r="H919" s="35">
        <f t="shared" si="535"/>
        <v>1000452</v>
      </c>
      <c r="I919" s="35">
        <f t="shared" ref="I919" si="536">SUM(I920:I921)</f>
        <v>-1000452</v>
      </c>
    </row>
    <row r="920" spans="1:9" s="40" customFormat="1" ht="15" customHeight="1" outlineLevel="1" x14ac:dyDescent="0.25">
      <c r="A920" s="36">
        <v>5811</v>
      </c>
      <c r="B920" s="36">
        <v>4</v>
      </c>
      <c r="C920" s="37" t="s">
        <v>272</v>
      </c>
      <c r="D920" s="38">
        <v>0</v>
      </c>
      <c r="E920" s="39">
        <v>0</v>
      </c>
      <c r="F920" s="39">
        <f t="shared" ref="F920:F921" si="537">D920+E920</f>
        <v>0</v>
      </c>
      <c r="G920" s="39">
        <v>1000452</v>
      </c>
      <c r="H920" s="39">
        <v>1000452</v>
      </c>
      <c r="I920" s="39">
        <f t="shared" ref="I920:I944" si="538">+F920-G920</f>
        <v>-1000452</v>
      </c>
    </row>
    <row r="921" spans="1:9" s="40" customFormat="1" ht="15" customHeight="1" outlineLevel="1" x14ac:dyDescent="0.25">
      <c r="A921" s="36">
        <v>5812</v>
      </c>
      <c r="B921" s="36">
        <v>4</v>
      </c>
      <c r="C921" s="37" t="s">
        <v>273</v>
      </c>
      <c r="D921" s="38">
        <v>0</v>
      </c>
      <c r="E921" s="39">
        <v>0</v>
      </c>
      <c r="F921" s="39">
        <f t="shared" si="537"/>
        <v>0</v>
      </c>
      <c r="G921" s="39">
        <v>0</v>
      </c>
      <c r="H921" s="39">
        <v>0</v>
      </c>
      <c r="I921" s="39">
        <f t="shared" si="538"/>
        <v>0</v>
      </c>
    </row>
    <row r="922" spans="1:9" s="28" customFormat="1" ht="30" customHeight="1" outlineLevel="1" x14ac:dyDescent="0.25">
      <c r="A922" s="30">
        <v>5900</v>
      </c>
      <c r="B922" s="30">
        <v>2</v>
      </c>
      <c r="C922" s="33" t="s">
        <v>274</v>
      </c>
      <c r="D922" s="35">
        <f t="shared" ref="D922:H922" si="539">+D923+D925</f>
        <v>857000</v>
      </c>
      <c r="E922" s="35">
        <f t="shared" si="539"/>
        <v>0</v>
      </c>
      <c r="F922" s="35">
        <f t="shared" si="539"/>
        <v>857000</v>
      </c>
      <c r="G922" s="35">
        <f t="shared" si="539"/>
        <v>0</v>
      </c>
      <c r="H922" s="35">
        <f t="shared" si="539"/>
        <v>0</v>
      </c>
      <c r="I922" s="35">
        <f t="shared" si="538"/>
        <v>857000</v>
      </c>
    </row>
    <row r="923" spans="1:9" s="34" customFormat="1" outlineLevel="1" x14ac:dyDescent="0.25">
      <c r="A923" s="30">
        <f>+A924-1</f>
        <v>5910</v>
      </c>
      <c r="B923" s="30">
        <v>3</v>
      </c>
      <c r="C923" s="31" t="str">
        <f>+C924</f>
        <v>SOFTWARE</v>
      </c>
      <c r="D923" s="35">
        <f t="shared" ref="D923:H923" si="540">+D924</f>
        <v>257000</v>
      </c>
      <c r="E923" s="35">
        <f t="shared" si="540"/>
        <v>0</v>
      </c>
      <c r="F923" s="35">
        <f t="shared" si="540"/>
        <v>257000</v>
      </c>
      <c r="G923" s="35">
        <f t="shared" si="540"/>
        <v>0</v>
      </c>
      <c r="H923" s="35">
        <f t="shared" si="540"/>
        <v>0</v>
      </c>
      <c r="I923" s="35">
        <f t="shared" si="538"/>
        <v>257000</v>
      </c>
    </row>
    <row r="924" spans="1:9" s="40" customFormat="1" ht="15" customHeight="1" outlineLevel="1" x14ac:dyDescent="0.25">
      <c r="A924" s="36">
        <v>5911</v>
      </c>
      <c r="B924" s="36">
        <v>4</v>
      </c>
      <c r="C924" s="37" t="s">
        <v>275</v>
      </c>
      <c r="D924" s="38">
        <v>257000</v>
      </c>
      <c r="E924" s="39">
        <v>0</v>
      </c>
      <c r="F924" s="39">
        <f>D924+E924</f>
        <v>257000</v>
      </c>
      <c r="G924" s="39">
        <v>0</v>
      </c>
      <c r="H924" s="39">
        <v>0</v>
      </c>
      <c r="I924" s="39">
        <f t="shared" si="538"/>
        <v>257000</v>
      </c>
    </row>
    <row r="925" spans="1:9" s="34" customFormat="1" outlineLevel="1" x14ac:dyDescent="0.25">
      <c r="A925" s="30">
        <f>+A926-1</f>
        <v>5990</v>
      </c>
      <c r="B925" s="30">
        <v>3</v>
      </c>
      <c r="C925" s="31" t="str">
        <f>+C926</f>
        <v>OTROS ACTIVOS INTANGIBLES</v>
      </c>
      <c r="D925" s="35">
        <f t="shared" ref="D925:H925" si="541">+D926</f>
        <v>600000</v>
      </c>
      <c r="E925" s="35">
        <f t="shared" si="541"/>
        <v>0</v>
      </c>
      <c r="F925" s="35">
        <f t="shared" si="541"/>
        <v>600000</v>
      </c>
      <c r="G925" s="35">
        <f t="shared" si="541"/>
        <v>0</v>
      </c>
      <c r="H925" s="35">
        <f t="shared" si="541"/>
        <v>0</v>
      </c>
      <c r="I925" s="35">
        <f t="shared" si="538"/>
        <v>600000</v>
      </c>
    </row>
    <row r="926" spans="1:9" s="40" customFormat="1" ht="15" customHeight="1" outlineLevel="1" x14ac:dyDescent="0.25">
      <c r="A926" s="36">
        <v>5991</v>
      </c>
      <c r="B926" s="36">
        <v>4</v>
      </c>
      <c r="C926" s="37" t="s">
        <v>276</v>
      </c>
      <c r="D926" s="38">
        <v>600000</v>
      </c>
      <c r="E926" s="39">
        <v>0</v>
      </c>
      <c r="F926" s="39">
        <f>D926+E926</f>
        <v>600000</v>
      </c>
      <c r="G926" s="39">
        <v>0</v>
      </c>
      <c r="H926" s="39">
        <v>0</v>
      </c>
      <c r="I926" s="39">
        <f t="shared" si="538"/>
        <v>600000</v>
      </c>
    </row>
    <row r="927" spans="1:9" s="28" customFormat="1" ht="27.95" customHeight="1" x14ac:dyDescent="0.25">
      <c r="A927" s="30">
        <v>6000</v>
      </c>
      <c r="B927" s="30">
        <v>1</v>
      </c>
      <c r="C927" s="31" t="s">
        <v>277</v>
      </c>
      <c r="D927" s="32">
        <f t="shared" ref="D927:H927" si="542">SUM(D928,D945,D954)</f>
        <v>513343368.23999995</v>
      </c>
      <c r="E927" s="32">
        <f t="shared" si="542"/>
        <v>52295172.289999999</v>
      </c>
      <c r="F927" s="32">
        <f t="shared" si="542"/>
        <v>565638540.52999997</v>
      </c>
      <c r="G927" s="32">
        <f t="shared" si="542"/>
        <v>44750140.25</v>
      </c>
      <c r="H927" s="32">
        <f t="shared" si="542"/>
        <v>35235026.719999999</v>
      </c>
      <c r="I927" s="32">
        <f t="shared" si="538"/>
        <v>520888400.27999997</v>
      </c>
    </row>
    <row r="928" spans="1:9" s="28" customFormat="1" ht="39.75" customHeight="1" x14ac:dyDescent="0.25">
      <c r="A928" s="30">
        <v>6100</v>
      </c>
      <c r="B928" s="30">
        <v>2</v>
      </c>
      <c r="C928" s="33" t="s">
        <v>278</v>
      </c>
      <c r="D928" s="32">
        <f t="shared" ref="D928:H928" si="543">SUM(D929,D931,D933,D935,D937,D939,D943,D941)</f>
        <v>508343368.23999995</v>
      </c>
      <c r="E928" s="32">
        <f t="shared" si="543"/>
        <v>52295172.289999999</v>
      </c>
      <c r="F928" s="32">
        <f t="shared" si="543"/>
        <v>560638540.52999997</v>
      </c>
      <c r="G928" s="32">
        <f t="shared" si="543"/>
        <v>44750140.25</v>
      </c>
      <c r="H928" s="32">
        <f t="shared" si="543"/>
        <v>35235026.719999999</v>
      </c>
      <c r="I928" s="32">
        <f t="shared" ref="I928" si="544">SUM(I929,I931,I933,I935,I937,I939,I943,I941)</f>
        <v>515888400.27999991</v>
      </c>
    </row>
    <row r="929" spans="1:9" s="34" customFormat="1" outlineLevel="1" x14ac:dyDescent="0.25">
      <c r="A929" s="30">
        <f>+A930-1</f>
        <v>6110</v>
      </c>
      <c r="B929" s="30">
        <v>3</v>
      </c>
      <c r="C929" s="31" t="str">
        <f>+C930</f>
        <v>EDIFICACIÓN HABITACIONAL</v>
      </c>
      <c r="D929" s="35">
        <f t="shared" ref="D929:H929" si="545">+D930</f>
        <v>0</v>
      </c>
      <c r="E929" s="35">
        <f t="shared" si="545"/>
        <v>0</v>
      </c>
      <c r="F929" s="35">
        <f t="shared" si="545"/>
        <v>0</v>
      </c>
      <c r="G929" s="35">
        <f t="shared" si="545"/>
        <v>562713.16</v>
      </c>
      <c r="H929" s="35">
        <f t="shared" si="545"/>
        <v>562713.16</v>
      </c>
      <c r="I929" s="35">
        <f t="shared" si="538"/>
        <v>-562713.16</v>
      </c>
    </row>
    <row r="930" spans="1:9" s="40" customFormat="1" outlineLevel="1" x14ac:dyDescent="0.25">
      <c r="A930" s="36">
        <v>6111</v>
      </c>
      <c r="B930" s="36">
        <v>4</v>
      </c>
      <c r="C930" s="37" t="s">
        <v>279</v>
      </c>
      <c r="D930" s="38">
        <v>0</v>
      </c>
      <c r="E930" s="39">
        <v>0</v>
      </c>
      <c r="F930" s="39">
        <f>D930+E930</f>
        <v>0</v>
      </c>
      <c r="G930" s="39">
        <v>562713.16</v>
      </c>
      <c r="H930" s="39">
        <v>562713.16</v>
      </c>
      <c r="I930" s="39">
        <f t="shared" si="538"/>
        <v>-562713.16</v>
      </c>
    </row>
    <row r="931" spans="1:9" s="34" customFormat="1" outlineLevel="1" x14ac:dyDescent="0.25">
      <c r="A931" s="30">
        <f>+A932-1</f>
        <v>6120</v>
      </c>
      <c r="B931" s="30">
        <v>3</v>
      </c>
      <c r="C931" s="31" t="str">
        <f>+C932</f>
        <v>EDIFICACIÓN NO HABITACIONAL</v>
      </c>
      <c r="D931" s="35">
        <f t="shared" ref="D931:H931" si="546">+D932</f>
        <v>63325818.709999993</v>
      </c>
      <c r="E931" s="35">
        <f t="shared" si="546"/>
        <v>0</v>
      </c>
      <c r="F931" s="35">
        <f t="shared" si="546"/>
        <v>63325818.709999993</v>
      </c>
      <c r="G931" s="35">
        <f t="shared" si="546"/>
        <v>2082834.66</v>
      </c>
      <c r="H931" s="35">
        <f t="shared" si="546"/>
        <v>1982834.66</v>
      </c>
      <c r="I931" s="35">
        <f t="shared" si="538"/>
        <v>61242984.049999997</v>
      </c>
    </row>
    <row r="932" spans="1:9" s="40" customFormat="1" outlineLevel="1" x14ac:dyDescent="0.25">
      <c r="A932" s="36">
        <v>6121</v>
      </c>
      <c r="B932" s="36">
        <v>4</v>
      </c>
      <c r="C932" s="37" t="s">
        <v>280</v>
      </c>
      <c r="D932" s="38">
        <v>63325818.709999993</v>
      </c>
      <c r="E932" s="39">
        <v>0</v>
      </c>
      <c r="F932" s="39">
        <f>D932+E932</f>
        <v>63325818.709999993</v>
      </c>
      <c r="G932" s="39">
        <v>2082834.66</v>
      </c>
      <c r="H932" s="39">
        <v>1982834.66</v>
      </c>
      <c r="I932" s="39">
        <f t="shared" si="538"/>
        <v>61242984.049999997</v>
      </c>
    </row>
    <row r="933" spans="1:9" s="34" customFormat="1" ht="30" outlineLevel="1" x14ac:dyDescent="0.25">
      <c r="A933" s="30">
        <f>+A934-1</f>
        <v>6130</v>
      </c>
      <c r="B933" s="30">
        <v>3</v>
      </c>
      <c r="C933" s="31" t="str">
        <f>+C934</f>
        <v>CONSTRUCCIÓN DE OBRAS PARA EL ABASTECIMIENTO DE AGUA, PETRÓLEO, GAS, ELECTRICIDAD Y TELECOMUNICACIONES</v>
      </c>
      <c r="D933" s="35">
        <f t="shared" ref="D933:H933" si="547">+D934</f>
        <v>174935393.99999994</v>
      </c>
      <c r="E933" s="35">
        <f t="shared" si="547"/>
        <v>0</v>
      </c>
      <c r="F933" s="35">
        <f t="shared" si="547"/>
        <v>174935393.99999994</v>
      </c>
      <c r="G933" s="35">
        <f t="shared" si="547"/>
        <v>0</v>
      </c>
      <c r="H933" s="35">
        <f t="shared" si="547"/>
        <v>0</v>
      </c>
      <c r="I933" s="35">
        <f t="shared" si="538"/>
        <v>174935393.99999994</v>
      </c>
    </row>
    <row r="934" spans="1:9" s="40" customFormat="1" ht="35.25" customHeight="1" outlineLevel="1" x14ac:dyDescent="0.25">
      <c r="A934" s="36">
        <v>6131</v>
      </c>
      <c r="B934" s="36">
        <v>4</v>
      </c>
      <c r="C934" s="37" t="s">
        <v>281</v>
      </c>
      <c r="D934" s="38">
        <v>174935393.99999994</v>
      </c>
      <c r="E934" s="39">
        <v>0</v>
      </c>
      <c r="F934" s="39">
        <f>D934+E934</f>
        <v>174935393.99999994</v>
      </c>
      <c r="G934" s="39">
        <v>0</v>
      </c>
      <c r="H934" s="39">
        <v>0</v>
      </c>
      <c r="I934" s="39">
        <f t="shared" si="538"/>
        <v>174935393.99999994</v>
      </c>
    </row>
    <row r="935" spans="1:9" s="34" customFormat="1" outlineLevel="1" x14ac:dyDescent="0.25">
      <c r="A935" s="30">
        <f>+A936-1</f>
        <v>6140</v>
      </c>
      <c r="B935" s="30">
        <v>3</v>
      </c>
      <c r="C935" s="31" t="str">
        <f>+C936</f>
        <v>DIVISIÓN DE TERRENOS Y CONSTRUCCIÓN DE OBRAS DE URBANIZACIÓN</v>
      </c>
      <c r="D935" s="35">
        <f t="shared" ref="D935:H935" si="548">+D936</f>
        <v>224407552.47</v>
      </c>
      <c r="E935" s="35">
        <f t="shared" si="548"/>
        <v>52295172.289999999</v>
      </c>
      <c r="F935" s="35">
        <f t="shared" si="548"/>
        <v>276702724.75999999</v>
      </c>
      <c r="G935" s="35">
        <f t="shared" si="548"/>
        <v>38565104.609999999</v>
      </c>
      <c r="H935" s="35">
        <f t="shared" si="548"/>
        <v>29149991.080000002</v>
      </c>
      <c r="I935" s="35">
        <f t="shared" si="538"/>
        <v>238137620.14999998</v>
      </c>
    </row>
    <row r="936" spans="1:9" s="40" customFormat="1" ht="28.5" customHeight="1" outlineLevel="1" x14ac:dyDescent="0.25">
      <c r="A936" s="36">
        <v>6141</v>
      </c>
      <c r="B936" s="36">
        <v>4</v>
      </c>
      <c r="C936" s="37" t="s">
        <v>282</v>
      </c>
      <c r="D936" s="38">
        <v>224407552.47</v>
      </c>
      <c r="E936" s="39">
        <v>52295172.289999999</v>
      </c>
      <c r="F936" s="39">
        <f>D936+E936</f>
        <v>276702724.75999999</v>
      </c>
      <c r="G936" s="39">
        <v>38565104.609999999</v>
      </c>
      <c r="H936" s="39">
        <v>29149991.080000002</v>
      </c>
      <c r="I936" s="39">
        <f t="shared" si="538"/>
        <v>238137620.14999998</v>
      </c>
    </row>
    <row r="937" spans="1:9" s="34" customFormat="1" outlineLevel="1" x14ac:dyDescent="0.25">
      <c r="A937" s="30">
        <f>+A938-1</f>
        <v>6150</v>
      </c>
      <c r="B937" s="30">
        <v>3</v>
      </c>
      <c r="C937" s="31" t="str">
        <f>+C938</f>
        <v>CONSTRUCCIÓN DE VÍAS DE COMUNICACIÓN</v>
      </c>
      <c r="D937" s="35">
        <f t="shared" ref="D937:H937" si="549">+D938</f>
        <v>45674603.060000002</v>
      </c>
      <c r="E937" s="35">
        <f t="shared" si="549"/>
        <v>0</v>
      </c>
      <c r="F937" s="35">
        <f t="shared" si="549"/>
        <v>45674603.060000002</v>
      </c>
      <c r="G937" s="35">
        <f t="shared" si="549"/>
        <v>1584156</v>
      </c>
      <c r="H937" s="35">
        <f t="shared" si="549"/>
        <v>1584156</v>
      </c>
      <c r="I937" s="35">
        <f t="shared" si="538"/>
        <v>44090447.060000002</v>
      </c>
    </row>
    <row r="938" spans="1:9" s="40" customFormat="1" ht="15" customHeight="1" outlineLevel="1" x14ac:dyDescent="0.25">
      <c r="A938" s="36">
        <v>6151</v>
      </c>
      <c r="B938" s="36">
        <v>4</v>
      </c>
      <c r="C938" s="37" t="s">
        <v>283</v>
      </c>
      <c r="D938" s="38">
        <v>45674603.060000002</v>
      </c>
      <c r="E938" s="39">
        <v>0</v>
      </c>
      <c r="F938" s="39">
        <f>D938+E938</f>
        <v>45674603.060000002</v>
      </c>
      <c r="G938" s="39">
        <v>1584156</v>
      </c>
      <c r="H938" s="39">
        <v>1584156</v>
      </c>
      <c r="I938" s="39">
        <f t="shared" si="538"/>
        <v>44090447.060000002</v>
      </c>
    </row>
    <row r="939" spans="1:9" s="34" customFormat="1" outlineLevel="1" x14ac:dyDescent="0.25">
      <c r="A939" s="30">
        <f>+A940-1</f>
        <v>6160</v>
      </c>
      <c r="B939" s="30">
        <v>3</v>
      </c>
      <c r="C939" s="31" t="str">
        <f>+C940</f>
        <v>OTRAS CONSTRUCCIONES DE INGENIERÍA CIVIL U OBRA PESADA</v>
      </c>
      <c r="D939" s="35">
        <f t="shared" ref="D939:H941" si="550">+D940</f>
        <v>0</v>
      </c>
      <c r="E939" s="35">
        <f t="shared" si="550"/>
        <v>0</v>
      </c>
      <c r="F939" s="35">
        <f t="shared" si="550"/>
        <v>0</v>
      </c>
      <c r="G939" s="35">
        <f t="shared" si="550"/>
        <v>0</v>
      </c>
      <c r="H939" s="35">
        <f t="shared" si="550"/>
        <v>0</v>
      </c>
      <c r="I939" s="35">
        <f t="shared" si="538"/>
        <v>0</v>
      </c>
    </row>
    <row r="940" spans="1:9" s="40" customFormat="1" ht="15" customHeight="1" outlineLevel="1" x14ac:dyDescent="0.25">
      <c r="A940" s="36">
        <v>6161</v>
      </c>
      <c r="B940" s="36">
        <v>4</v>
      </c>
      <c r="C940" s="37" t="s">
        <v>284</v>
      </c>
      <c r="D940" s="38">
        <v>0</v>
      </c>
      <c r="E940" s="39">
        <v>0</v>
      </c>
      <c r="F940" s="39">
        <f>D940+E940</f>
        <v>0</v>
      </c>
      <c r="G940" s="39">
        <v>0</v>
      </c>
      <c r="H940" s="39">
        <v>0</v>
      </c>
      <c r="I940" s="39">
        <f t="shared" si="538"/>
        <v>0</v>
      </c>
    </row>
    <row r="941" spans="1:9" s="34" customFormat="1" outlineLevel="1" x14ac:dyDescent="0.25">
      <c r="A941" s="30">
        <f>+A942-1</f>
        <v>6170</v>
      </c>
      <c r="B941" s="30">
        <v>3</v>
      </c>
      <c r="C941" s="31" t="str">
        <f>+C942</f>
        <v>INSTALACIONES Y EQUIPAMIENTO EN CONSTRUCCIONES</v>
      </c>
      <c r="D941" s="35">
        <f t="shared" si="550"/>
        <v>0</v>
      </c>
      <c r="E941" s="35">
        <f t="shared" si="550"/>
        <v>0</v>
      </c>
      <c r="F941" s="35">
        <f t="shared" si="550"/>
        <v>0</v>
      </c>
      <c r="G941" s="35">
        <f t="shared" si="550"/>
        <v>1955331.82</v>
      </c>
      <c r="H941" s="35">
        <f t="shared" si="550"/>
        <v>1955331.82</v>
      </c>
      <c r="I941" s="35">
        <f t="shared" si="538"/>
        <v>-1955331.82</v>
      </c>
    </row>
    <row r="942" spans="1:9" s="40" customFormat="1" ht="15" customHeight="1" outlineLevel="1" x14ac:dyDescent="0.25">
      <c r="A942" s="36">
        <v>6171</v>
      </c>
      <c r="B942" s="36">
        <v>4</v>
      </c>
      <c r="C942" s="37" t="s">
        <v>285</v>
      </c>
      <c r="D942" s="38">
        <v>0</v>
      </c>
      <c r="E942" s="39">
        <v>0</v>
      </c>
      <c r="F942" s="39">
        <f>D942+E942</f>
        <v>0</v>
      </c>
      <c r="G942" s="39">
        <v>1955331.82</v>
      </c>
      <c r="H942" s="39">
        <v>1955331.82</v>
      </c>
      <c r="I942" s="39">
        <f t="shared" si="538"/>
        <v>-1955331.82</v>
      </c>
    </row>
    <row r="943" spans="1:9" s="34" customFormat="1" ht="30" outlineLevel="1" x14ac:dyDescent="0.25">
      <c r="A943" s="30">
        <f>+A944-1</f>
        <v>6190</v>
      </c>
      <c r="B943" s="30">
        <v>3</v>
      </c>
      <c r="C943" s="31" t="str">
        <f>+C944</f>
        <v>TRABAJOS DE ACABADOS EN EDIFICACIONES Y OTROS TRABAJOS ESPECIALIZADOS</v>
      </c>
      <c r="D943" s="35">
        <f t="shared" ref="D943:H943" si="551">+D944</f>
        <v>0</v>
      </c>
      <c r="E943" s="35">
        <f t="shared" si="551"/>
        <v>0</v>
      </c>
      <c r="F943" s="35">
        <f t="shared" si="551"/>
        <v>0</v>
      </c>
      <c r="G943" s="35">
        <f t="shared" si="551"/>
        <v>0</v>
      </c>
      <c r="H943" s="35">
        <f t="shared" si="551"/>
        <v>0</v>
      </c>
      <c r="I943" s="35">
        <f t="shared" si="538"/>
        <v>0</v>
      </c>
    </row>
    <row r="944" spans="1:9" s="40" customFormat="1" ht="37.5" customHeight="1" outlineLevel="1" x14ac:dyDescent="0.25">
      <c r="A944" s="36">
        <v>6191</v>
      </c>
      <c r="B944" s="36">
        <v>4</v>
      </c>
      <c r="C944" s="37" t="s">
        <v>286</v>
      </c>
      <c r="D944" s="38">
        <v>0</v>
      </c>
      <c r="E944" s="39">
        <v>0</v>
      </c>
      <c r="F944" s="39">
        <f>D944+E944</f>
        <v>0</v>
      </c>
      <c r="G944" s="39">
        <v>0</v>
      </c>
      <c r="H944" s="39">
        <v>0</v>
      </c>
      <c r="I944" s="39">
        <f t="shared" si="538"/>
        <v>0</v>
      </c>
    </row>
    <row r="945" spans="1:9" s="34" customFormat="1" ht="27" customHeight="1" outlineLevel="1" x14ac:dyDescent="0.25">
      <c r="A945" s="30">
        <v>6200</v>
      </c>
      <c r="B945" s="30">
        <v>2</v>
      </c>
      <c r="C945" s="44" t="s">
        <v>287</v>
      </c>
      <c r="D945" s="32">
        <f t="shared" ref="D945:H945" si="552">SUM(D946,D948,D952,D950)</f>
        <v>5000000</v>
      </c>
      <c r="E945" s="32">
        <f t="shared" si="552"/>
        <v>0</v>
      </c>
      <c r="F945" s="32">
        <f t="shared" si="552"/>
        <v>5000000</v>
      </c>
      <c r="G945" s="32">
        <f t="shared" si="552"/>
        <v>0</v>
      </c>
      <c r="H945" s="32">
        <f t="shared" si="552"/>
        <v>0</v>
      </c>
      <c r="I945" s="32">
        <f t="shared" ref="I945" si="553">SUM(I946,I948,I952,I950)</f>
        <v>5000000</v>
      </c>
    </row>
    <row r="946" spans="1:9" s="45" customFormat="1" outlineLevel="1" x14ac:dyDescent="0.25">
      <c r="A946" s="30">
        <f>+A947-1</f>
        <v>6210</v>
      </c>
      <c r="B946" s="30">
        <v>3</v>
      </c>
      <c r="C946" s="31" t="str">
        <f>+C947</f>
        <v>EDIFICACIÓN HABITACIONAL</v>
      </c>
      <c r="D946" s="35">
        <f t="shared" ref="D946:H946" si="554">+D947</f>
        <v>0</v>
      </c>
      <c r="E946" s="35">
        <f t="shared" si="554"/>
        <v>0</v>
      </c>
      <c r="F946" s="35">
        <f t="shared" si="554"/>
        <v>0</v>
      </c>
      <c r="G946" s="35">
        <f t="shared" si="554"/>
        <v>0</v>
      </c>
      <c r="H946" s="35">
        <f t="shared" si="554"/>
        <v>0</v>
      </c>
      <c r="I946" s="35">
        <f t="shared" ref="I946:I974" si="555">+F946-G946</f>
        <v>0</v>
      </c>
    </row>
    <row r="947" spans="1:9" s="41" customFormat="1" ht="24" customHeight="1" outlineLevel="1" x14ac:dyDescent="0.25">
      <c r="A947" s="36">
        <v>6211</v>
      </c>
      <c r="B947" s="36">
        <v>4</v>
      </c>
      <c r="C947" s="37" t="s">
        <v>279</v>
      </c>
      <c r="D947" s="38">
        <v>0</v>
      </c>
      <c r="E947" s="39">
        <v>0</v>
      </c>
      <c r="F947" s="39">
        <f>D947+E947</f>
        <v>0</v>
      </c>
      <c r="G947" s="39">
        <v>0</v>
      </c>
      <c r="H947" s="39">
        <v>0</v>
      </c>
      <c r="I947" s="39">
        <f t="shared" si="555"/>
        <v>0</v>
      </c>
    </row>
    <row r="948" spans="1:9" s="45" customFormat="1" outlineLevel="1" x14ac:dyDescent="0.25">
      <c r="A948" s="30">
        <f>+A949-1</f>
        <v>6220</v>
      </c>
      <c r="B948" s="30">
        <v>3</v>
      </c>
      <c r="C948" s="31" t="str">
        <f>+C949</f>
        <v>EDIFICACIÓN NO HABITACIONAL</v>
      </c>
      <c r="D948" s="35">
        <f t="shared" ref="D948:H948" si="556">+D949</f>
        <v>5000000</v>
      </c>
      <c r="E948" s="35">
        <f t="shared" si="556"/>
        <v>0</v>
      </c>
      <c r="F948" s="35">
        <f t="shared" si="556"/>
        <v>5000000</v>
      </c>
      <c r="G948" s="35">
        <f t="shared" si="556"/>
        <v>0</v>
      </c>
      <c r="H948" s="35">
        <f t="shared" si="556"/>
        <v>0</v>
      </c>
      <c r="I948" s="35">
        <f t="shared" si="555"/>
        <v>5000000</v>
      </c>
    </row>
    <row r="949" spans="1:9" s="41" customFormat="1" ht="15" customHeight="1" outlineLevel="1" x14ac:dyDescent="0.25">
      <c r="A949" s="36">
        <v>6221</v>
      </c>
      <c r="B949" s="36">
        <v>4</v>
      </c>
      <c r="C949" s="37" t="s">
        <v>280</v>
      </c>
      <c r="D949" s="38">
        <v>5000000</v>
      </c>
      <c r="E949" s="39">
        <v>0</v>
      </c>
      <c r="F949" s="39">
        <f>D949+E949</f>
        <v>5000000</v>
      </c>
      <c r="G949" s="39">
        <v>0</v>
      </c>
      <c r="H949" s="39">
        <v>0</v>
      </c>
      <c r="I949" s="39">
        <f t="shared" si="555"/>
        <v>5000000</v>
      </c>
    </row>
    <row r="950" spans="1:9" s="34" customFormat="1" ht="30" outlineLevel="1" x14ac:dyDescent="0.25">
      <c r="A950" s="30">
        <f>+A951-1</f>
        <v>6230</v>
      </c>
      <c r="B950" s="30">
        <v>3</v>
      </c>
      <c r="C950" s="31" t="str">
        <f>+C951</f>
        <v>CONSTRUCCIÓN DE OBRAS PARA EL ABASTECIMIENTO DE AGUA, PETRÓLEO, GAS, ELECTRICIDAD Y TELECOMUNICACIONES</v>
      </c>
      <c r="D950" s="35">
        <f t="shared" ref="D950:H950" si="557">+D951</f>
        <v>0</v>
      </c>
      <c r="E950" s="35">
        <f t="shared" si="557"/>
        <v>0</v>
      </c>
      <c r="F950" s="35">
        <f t="shared" si="557"/>
        <v>0</v>
      </c>
      <c r="G950" s="35">
        <f t="shared" si="557"/>
        <v>0</v>
      </c>
      <c r="H950" s="35">
        <f t="shared" si="557"/>
        <v>0</v>
      </c>
      <c r="I950" s="35">
        <f t="shared" si="555"/>
        <v>0</v>
      </c>
    </row>
    <row r="951" spans="1:9" s="40" customFormat="1" ht="30" customHeight="1" outlineLevel="1" x14ac:dyDescent="0.25">
      <c r="A951" s="36">
        <v>6231</v>
      </c>
      <c r="B951" s="36">
        <v>4</v>
      </c>
      <c r="C951" s="37" t="s">
        <v>281</v>
      </c>
      <c r="D951" s="38">
        <v>0</v>
      </c>
      <c r="E951" s="39">
        <v>0</v>
      </c>
      <c r="F951" s="39">
        <f>D951+E951</f>
        <v>0</v>
      </c>
      <c r="G951" s="39">
        <v>0</v>
      </c>
      <c r="H951" s="39">
        <v>0</v>
      </c>
      <c r="I951" s="39">
        <f t="shared" si="555"/>
        <v>0</v>
      </c>
    </row>
    <row r="952" spans="1:9" s="34" customFormat="1" outlineLevel="1" x14ac:dyDescent="0.25">
      <c r="A952" s="30">
        <f>+A953-1</f>
        <v>6270</v>
      </c>
      <c r="B952" s="30">
        <v>3</v>
      </c>
      <c r="C952" s="31" t="str">
        <f>+C953</f>
        <v>INSTALACIONES Y EQUIPAMIENTO EN CONSTRUCCIONES</v>
      </c>
      <c r="D952" s="35">
        <f t="shared" ref="D952:H952" si="558">+D953</f>
        <v>0</v>
      </c>
      <c r="E952" s="35">
        <f t="shared" si="558"/>
        <v>0</v>
      </c>
      <c r="F952" s="35">
        <f t="shared" si="558"/>
        <v>0</v>
      </c>
      <c r="G952" s="35">
        <f t="shared" si="558"/>
        <v>0</v>
      </c>
      <c r="H952" s="35">
        <f t="shared" si="558"/>
        <v>0</v>
      </c>
      <c r="I952" s="35">
        <f t="shared" si="555"/>
        <v>0</v>
      </c>
    </row>
    <row r="953" spans="1:9" s="40" customFormat="1" ht="30" customHeight="1" outlineLevel="1" x14ac:dyDescent="0.25">
      <c r="A953" s="36">
        <v>6271</v>
      </c>
      <c r="B953" s="36">
        <v>4</v>
      </c>
      <c r="C953" s="37" t="s">
        <v>285</v>
      </c>
      <c r="D953" s="38">
        <v>0</v>
      </c>
      <c r="E953" s="39">
        <v>0</v>
      </c>
      <c r="F953" s="39">
        <f>D953+E953</f>
        <v>0</v>
      </c>
      <c r="G953" s="39">
        <v>0</v>
      </c>
      <c r="H953" s="39">
        <v>0</v>
      </c>
      <c r="I953" s="39">
        <f t="shared" si="555"/>
        <v>0</v>
      </c>
    </row>
    <row r="954" spans="1:9" s="34" customFormat="1" ht="29.25" customHeight="1" outlineLevel="1" x14ac:dyDescent="0.25">
      <c r="A954" s="30">
        <v>6300</v>
      </c>
      <c r="B954" s="30">
        <v>2</v>
      </c>
      <c r="C954" s="44" t="s">
        <v>288</v>
      </c>
      <c r="D954" s="32">
        <f t="shared" ref="D954:H954" si="559">SUM(D955,D957)</f>
        <v>0</v>
      </c>
      <c r="E954" s="32">
        <f t="shared" si="559"/>
        <v>0</v>
      </c>
      <c r="F954" s="32">
        <f t="shared" si="559"/>
        <v>0</v>
      </c>
      <c r="G954" s="32">
        <f t="shared" si="559"/>
        <v>0</v>
      </c>
      <c r="H954" s="32">
        <f t="shared" si="559"/>
        <v>0</v>
      </c>
      <c r="I954" s="32">
        <f t="shared" si="555"/>
        <v>0</v>
      </c>
    </row>
    <row r="955" spans="1:9" s="34" customFormat="1" ht="30" outlineLevel="1" x14ac:dyDescent="0.25">
      <c r="A955" s="30">
        <f>+A956-1</f>
        <v>6310</v>
      </c>
      <c r="B955" s="30">
        <v>3</v>
      </c>
      <c r="C955" s="31" t="str">
        <f>+C956</f>
        <v>ESTUDIOS, FORMULACIÓN Y EVALUACIÓN DE PROYECTOS PRODUCTIVOS NO INCLUIDOS EN CONCEPTOS ANTERIORES DE ESTE CAPÍTULO</v>
      </c>
      <c r="D955" s="35">
        <f t="shared" ref="D955:H955" si="560">+D956</f>
        <v>0</v>
      </c>
      <c r="E955" s="35">
        <f t="shared" si="560"/>
        <v>0</v>
      </c>
      <c r="F955" s="35">
        <f t="shared" si="560"/>
        <v>0</v>
      </c>
      <c r="G955" s="35">
        <f t="shared" si="560"/>
        <v>0</v>
      </c>
      <c r="H955" s="35">
        <f t="shared" si="560"/>
        <v>0</v>
      </c>
      <c r="I955" s="35">
        <f t="shared" si="555"/>
        <v>0</v>
      </c>
    </row>
    <row r="956" spans="1:9" s="40" customFormat="1" ht="30" customHeight="1" outlineLevel="1" x14ac:dyDescent="0.25">
      <c r="A956" s="36">
        <v>6311</v>
      </c>
      <c r="B956" s="36">
        <v>4</v>
      </c>
      <c r="C956" s="37" t="s">
        <v>289</v>
      </c>
      <c r="D956" s="38">
        <v>0</v>
      </c>
      <c r="E956" s="39">
        <v>0</v>
      </c>
      <c r="F956" s="39">
        <f>D956+E956</f>
        <v>0</v>
      </c>
      <c r="G956" s="39">
        <v>0</v>
      </c>
      <c r="H956" s="39">
        <v>0</v>
      </c>
      <c r="I956" s="39">
        <f t="shared" si="555"/>
        <v>0</v>
      </c>
    </row>
    <row r="957" spans="1:9" s="34" customFormat="1" ht="30" outlineLevel="1" x14ac:dyDescent="0.25">
      <c r="A957" s="30">
        <f>+A958-1</f>
        <v>6320</v>
      </c>
      <c r="B957" s="30">
        <v>3</v>
      </c>
      <c r="C957" s="31" t="str">
        <f>+C958</f>
        <v>EJECUCIÓN DE PROYECTOS PRODUCTIVOS NO INCLUIDOS EN CONCEPTOS ANTERIORES DE ESTE CAPÍTULO</v>
      </c>
      <c r="D957" s="35">
        <f t="shared" ref="D957:H957" si="561">+D958</f>
        <v>0</v>
      </c>
      <c r="E957" s="35">
        <f t="shared" si="561"/>
        <v>0</v>
      </c>
      <c r="F957" s="35">
        <f t="shared" si="561"/>
        <v>0</v>
      </c>
      <c r="G957" s="35">
        <f t="shared" si="561"/>
        <v>0</v>
      </c>
      <c r="H957" s="35">
        <f t="shared" si="561"/>
        <v>0</v>
      </c>
      <c r="I957" s="35">
        <f t="shared" si="555"/>
        <v>0</v>
      </c>
    </row>
    <row r="958" spans="1:9" s="40" customFormat="1" ht="30" outlineLevel="1" x14ac:dyDescent="0.25">
      <c r="A958" s="36">
        <v>6321</v>
      </c>
      <c r="B958" s="36">
        <v>4</v>
      </c>
      <c r="C958" s="37" t="s">
        <v>290</v>
      </c>
      <c r="D958" s="38">
        <v>0</v>
      </c>
      <c r="E958" s="39">
        <v>0</v>
      </c>
      <c r="F958" s="39">
        <f>D958+E958</f>
        <v>0</v>
      </c>
      <c r="G958" s="39">
        <v>0</v>
      </c>
      <c r="H958" s="39">
        <v>0</v>
      </c>
      <c r="I958" s="39">
        <f t="shared" si="555"/>
        <v>0</v>
      </c>
    </row>
    <row r="959" spans="1:9" s="28" customFormat="1" ht="45" customHeight="1" x14ac:dyDescent="0.25">
      <c r="A959" s="30">
        <v>9000</v>
      </c>
      <c r="B959" s="30">
        <v>1</v>
      </c>
      <c r="C959" s="31" t="s">
        <v>291</v>
      </c>
      <c r="D959" s="32">
        <f t="shared" ref="D959:H959" si="562">SUM(D960,D963,D969,D972,D966)</f>
        <v>0</v>
      </c>
      <c r="E959" s="32">
        <f t="shared" si="562"/>
        <v>0</v>
      </c>
      <c r="F959" s="32">
        <f t="shared" si="562"/>
        <v>0</v>
      </c>
      <c r="G959" s="32">
        <f t="shared" si="562"/>
        <v>7440887.0999999996</v>
      </c>
      <c r="H959" s="32">
        <f t="shared" si="562"/>
        <v>7440887.0999999996</v>
      </c>
      <c r="I959" s="32">
        <f t="shared" ref="I959" si="563">SUM(I960,I963,I969,I972,I966)</f>
        <v>-7440887.0999999996</v>
      </c>
    </row>
    <row r="960" spans="1:9" s="28" customFormat="1" ht="30" customHeight="1" x14ac:dyDescent="0.25">
      <c r="A960" s="30">
        <v>9100</v>
      </c>
      <c r="B960" s="30">
        <v>2</v>
      </c>
      <c r="C960" s="33" t="s">
        <v>292</v>
      </c>
      <c r="D960" s="32">
        <f t="shared" ref="D960:H961" si="564">+D961</f>
        <v>0</v>
      </c>
      <c r="E960" s="32">
        <f t="shared" si="564"/>
        <v>0</v>
      </c>
      <c r="F960" s="32">
        <f t="shared" si="564"/>
        <v>0</v>
      </c>
      <c r="G960" s="32">
        <f t="shared" si="564"/>
        <v>0</v>
      </c>
      <c r="H960" s="32">
        <f t="shared" si="564"/>
        <v>0</v>
      </c>
      <c r="I960" s="32">
        <f t="shared" si="555"/>
        <v>0</v>
      </c>
    </row>
    <row r="961" spans="1:9" s="34" customFormat="1" outlineLevel="1" x14ac:dyDescent="0.25">
      <c r="A961" s="30">
        <f>+A962-1</f>
        <v>9110</v>
      </c>
      <c r="B961" s="30">
        <v>3</v>
      </c>
      <c r="C961" s="31" t="str">
        <f>+C962</f>
        <v>AMORTIZACIÓN DE LA DEUDA INTERNA CON INSTITUCIONES DE CRÉDITO</v>
      </c>
      <c r="D961" s="35">
        <f t="shared" si="564"/>
        <v>0</v>
      </c>
      <c r="E961" s="35">
        <f t="shared" si="564"/>
        <v>0</v>
      </c>
      <c r="F961" s="35">
        <f t="shared" si="564"/>
        <v>0</v>
      </c>
      <c r="G961" s="35">
        <f t="shared" si="564"/>
        <v>0</v>
      </c>
      <c r="H961" s="35">
        <f t="shared" si="564"/>
        <v>0</v>
      </c>
      <c r="I961" s="35">
        <f t="shared" si="555"/>
        <v>0</v>
      </c>
    </row>
    <row r="962" spans="1:9" s="40" customFormat="1" outlineLevel="1" x14ac:dyDescent="0.25">
      <c r="A962" s="36">
        <v>9111</v>
      </c>
      <c r="B962" s="36">
        <v>4</v>
      </c>
      <c r="C962" s="37" t="s">
        <v>293</v>
      </c>
      <c r="D962" s="38">
        <v>0</v>
      </c>
      <c r="E962" s="39">
        <v>0</v>
      </c>
      <c r="F962" s="39">
        <f>D962+E962</f>
        <v>0</v>
      </c>
      <c r="G962" s="39">
        <v>0</v>
      </c>
      <c r="H962" s="39">
        <v>0</v>
      </c>
      <c r="I962" s="39">
        <f t="shared" si="555"/>
        <v>0</v>
      </c>
    </row>
    <row r="963" spans="1:9" s="34" customFormat="1" ht="24" customHeight="1" outlineLevel="1" x14ac:dyDescent="0.25">
      <c r="A963" s="30">
        <v>9200</v>
      </c>
      <c r="B963" s="30">
        <v>2</v>
      </c>
      <c r="C963" s="44" t="s">
        <v>294</v>
      </c>
      <c r="D963" s="32">
        <f t="shared" ref="D963:H964" si="565">+D964</f>
        <v>0</v>
      </c>
      <c r="E963" s="32">
        <f t="shared" si="565"/>
        <v>0</v>
      </c>
      <c r="F963" s="32">
        <f t="shared" si="565"/>
        <v>0</v>
      </c>
      <c r="G963" s="32">
        <f t="shared" si="565"/>
        <v>0</v>
      </c>
      <c r="H963" s="32">
        <f t="shared" si="565"/>
        <v>0</v>
      </c>
      <c r="I963" s="32">
        <f t="shared" si="555"/>
        <v>0</v>
      </c>
    </row>
    <row r="964" spans="1:9" s="34" customFormat="1" outlineLevel="1" x14ac:dyDescent="0.25">
      <c r="A964" s="30">
        <f>+A965-1</f>
        <v>9210</v>
      </c>
      <c r="B964" s="30">
        <v>3</v>
      </c>
      <c r="C964" s="31" t="str">
        <f>+C965</f>
        <v>INTERESES DE LA DEUDA INTERNA CON INSTITUCIONES DE CRÉDITO</v>
      </c>
      <c r="D964" s="35">
        <f t="shared" si="565"/>
        <v>0</v>
      </c>
      <c r="E964" s="35">
        <f t="shared" si="565"/>
        <v>0</v>
      </c>
      <c r="F964" s="35">
        <f t="shared" si="565"/>
        <v>0</v>
      </c>
      <c r="G964" s="35">
        <f t="shared" si="565"/>
        <v>0</v>
      </c>
      <c r="H964" s="35">
        <f t="shared" si="565"/>
        <v>0</v>
      </c>
      <c r="I964" s="35">
        <f t="shared" si="555"/>
        <v>0</v>
      </c>
    </row>
    <row r="965" spans="1:9" s="40" customFormat="1" outlineLevel="1" x14ac:dyDescent="0.25">
      <c r="A965" s="36">
        <v>9211</v>
      </c>
      <c r="B965" s="36">
        <v>4</v>
      </c>
      <c r="C965" s="37" t="s">
        <v>295</v>
      </c>
      <c r="D965" s="38">
        <v>0</v>
      </c>
      <c r="E965" s="39">
        <v>0</v>
      </c>
      <c r="F965" s="39">
        <f>D965+E965</f>
        <v>0</v>
      </c>
      <c r="G965" s="39">
        <v>0</v>
      </c>
      <c r="H965" s="39">
        <v>0</v>
      </c>
      <c r="I965" s="39">
        <f t="shared" si="555"/>
        <v>0</v>
      </c>
    </row>
    <row r="966" spans="1:9" s="34" customFormat="1" ht="24" customHeight="1" outlineLevel="1" x14ac:dyDescent="0.25">
      <c r="A966" s="30">
        <v>9300</v>
      </c>
      <c r="B966" s="30">
        <v>2</v>
      </c>
      <c r="C966" s="44" t="s">
        <v>296</v>
      </c>
      <c r="D966" s="32">
        <f t="shared" ref="D966:H967" si="566">+D967</f>
        <v>0</v>
      </c>
      <c r="E966" s="32">
        <f t="shared" si="566"/>
        <v>0</v>
      </c>
      <c r="F966" s="32">
        <f t="shared" si="566"/>
        <v>0</v>
      </c>
      <c r="G966" s="32">
        <f t="shared" si="566"/>
        <v>0</v>
      </c>
      <c r="H966" s="32">
        <f t="shared" si="566"/>
        <v>0</v>
      </c>
      <c r="I966" s="32">
        <f t="shared" si="555"/>
        <v>0</v>
      </c>
    </row>
    <row r="967" spans="1:9" s="34" customFormat="1" outlineLevel="1" x14ac:dyDescent="0.25">
      <c r="A967" s="30">
        <v>9310</v>
      </c>
      <c r="B967" s="30">
        <v>3</v>
      </c>
      <c r="C967" s="31" t="str">
        <f>+C968</f>
        <v>COMISIONES DE LA DEUDA PÚBLICA INTERNA</v>
      </c>
      <c r="D967" s="35">
        <f t="shared" si="566"/>
        <v>0</v>
      </c>
      <c r="E967" s="35">
        <f t="shared" si="566"/>
        <v>0</v>
      </c>
      <c r="F967" s="35">
        <f t="shared" si="566"/>
        <v>0</v>
      </c>
      <c r="G967" s="35">
        <f t="shared" si="566"/>
        <v>0</v>
      </c>
      <c r="H967" s="35">
        <f t="shared" si="566"/>
        <v>0</v>
      </c>
      <c r="I967" s="35">
        <f t="shared" si="555"/>
        <v>0</v>
      </c>
    </row>
    <row r="968" spans="1:9" s="40" customFormat="1" ht="15" customHeight="1" outlineLevel="1" x14ac:dyDescent="0.25">
      <c r="A968" s="36">
        <v>9311</v>
      </c>
      <c r="B968" s="36">
        <v>4</v>
      </c>
      <c r="C968" s="37" t="s">
        <v>297</v>
      </c>
      <c r="D968" s="38">
        <v>0</v>
      </c>
      <c r="E968" s="39">
        <v>0</v>
      </c>
      <c r="F968" s="39">
        <f>D968+E968</f>
        <v>0</v>
      </c>
      <c r="G968" s="39">
        <v>0</v>
      </c>
      <c r="H968" s="39">
        <v>0</v>
      </c>
      <c r="I968" s="39">
        <f t="shared" si="555"/>
        <v>0</v>
      </c>
    </row>
    <row r="969" spans="1:9" s="34" customFormat="1" ht="24" customHeight="1" outlineLevel="1" x14ac:dyDescent="0.25">
      <c r="A969" s="30">
        <v>9400</v>
      </c>
      <c r="B969" s="30">
        <v>2</v>
      </c>
      <c r="C969" s="44" t="s">
        <v>298</v>
      </c>
      <c r="D969" s="32">
        <f t="shared" ref="D969:H970" si="567">+D970</f>
        <v>0</v>
      </c>
      <c r="E969" s="32">
        <f t="shared" si="567"/>
        <v>0</v>
      </c>
      <c r="F969" s="32">
        <f t="shared" si="567"/>
        <v>0</v>
      </c>
      <c r="G969" s="32">
        <f t="shared" si="567"/>
        <v>0</v>
      </c>
      <c r="H969" s="32">
        <f t="shared" si="567"/>
        <v>0</v>
      </c>
      <c r="I969" s="32">
        <f t="shared" si="555"/>
        <v>0</v>
      </c>
    </row>
    <row r="970" spans="1:9" s="34" customFormat="1" outlineLevel="1" x14ac:dyDescent="0.25">
      <c r="A970" s="30">
        <f>+A971-1</f>
        <v>9410</v>
      </c>
      <c r="B970" s="30">
        <v>3</v>
      </c>
      <c r="C970" s="31" t="str">
        <f>+C971</f>
        <v>GASTOS DE LA DEUDA PÚBLICA INTERNA</v>
      </c>
      <c r="D970" s="35">
        <f t="shared" si="567"/>
        <v>0</v>
      </c>
      <c r="E970" s="35">
        <f t="shared" si="567"/>
        <v>0</v>
      </c>
      <c r="F970" s="35">
        <f t="shared" si="567"/>
        <v>0</v>
      </c>
      <c r="G970" s="35">
        <f t="shared" si="567"/>
        <v>0</v>
      </c>
      <c r="H970" s="35">
        <f t="shared" si="567"/>
        <v>0</v>
      </c>
      <c r="I970" s="35">
        <f t="shared" si="555"/>
        <v>0</v>
      </c>
    </row>
    <row r="971" spans="1:9" s="40" customFormat="1" ht="15" customHeight="1" outlineLevel="1" x14ac:dyDescent="0.25">
      <c r="A971" s="36">
        <v>9411</v>
      </c>
      <c r="B971" s="36">
        <v>4</v>
      </c>
      <c r="C971" s="37" t="s">
        <v>299</v>
      </c>
      <c r="D971" s="38">
        <v>0</v>
      </c>
      <c r="E971" s="39">
        <v>0</v>
      </c>
      <c r="F971" s="39">
        <f>D971+E971</f>
        <v>0</v>
      </c>
      <c r="G971" s="39">
        <v>0</v>
      </c>
      <c r="H971" s="39">
        <v>0</v>
      </c>
      <c r="I971" s="39">
        <f t="shared" si="555"/>
        <v>0</v>
      </c>
    </row>
    <row r="972" spans="1:9" s="34" customFormat="1" ht="24" customHeight="1" outlineLevel="1" thickBot="1" x14ac:dyDescent="0.3">
      <c r="A972" s="30">
        <v>9900</v>
      </c>
      <c r="B972" s="49">
        <v>2</v>
      </c>
      <c r="C972" s="44" t="s">
        <v>300</v>
      </c>
      <c r="D972" s="32">
        <f t="shared" ref="D972:H973" si="568">+D973</f>
        <v>0</v>
      </c>
      <c r="E972" s="32">
        <f t="shared" si="568"/>
        <v>0</v>
      </c>
      <c r="F972" s="32">
        <f t="shared" si="568"/>
        <v>0</v>
      </c>
      <c r="G972" s="32">
        <f t="shared" si="568"/>
        <v>7440887.0999999996</v>
      </c>
      <c r="H972" s="32">
        <f t="shared" si="568"/>
        <v>7440887.0999999996</v>
      </c>
      <c r="I972" s="32">
        <f t="shared" si="555"/>
        <v>-7440887.0999999996</v>
      </c>
    </row>
    <row r="973" spans="1:9" s="34" customFormat="1" outlineLevel="1" x14ac:dyDescent="0.25">
      <c r="A973" s="30">
        <f>+A974-1</f>
        <v>9910</v>
      </c>
      <c r="B973" s="30">
        <v>3</v>
      </c>
      <c r="C973" s="31" t="str">
        <f>+C974</f>
        <v>ADEFAS</v>
      </c>
      <c r="D973" s="35">
        <f t="shared" si="568"/>
        <v>0</v>
      </c>
      <c r="E973" s="35">
        <f t="shared" si="568"/>
        <v>0</v>
      </c>
      <c r="F973" s="35">
        <f t="shared" si="568"/>
        <v>0</v>
      </c>
      <c r="G973" s="35">
        <f t="shared" si="568"/>
        <v>7440887.0999999996</v>
      </c>
      <c r="H973" s="35">
        <f t="shared" si="568"/>
        <v>7440887.0999999996</v>
      </c>
      <c r="I973" s="35">
        <f t="shared" si="555"/>
        <v>-7440887.0999999996</v>
      </c>
    </row>
    <row r="974" spans="1:9" s="40" customFormat="1" ht="15" customHeight="1" outlineLevel="1" thickBot="1" x14ac:dyDescent="0.3">
      <c r="A974" s="50">
        <v>9911</v>
      </c>
      <c r="B974" s="50">
        <v>4</v>
      </c>
      <c r="C974" s="51" t="s">
        <v>301</v>
      </c>
      <c r="D974" s="52">
        <v>0</v>
      </c>
      <c r="E974" s="53">
        <v>0</v>
      </c>
      <c r="F974" s="53">
        <f>D974+E974</f>
        <v>0</v>
      </c>
      <c r="G974" s="53">
        <v>7440887.0999999996</v>
      </c>
      <c r="H974" s="53">
        <v>7440887.0999999996</v>
      </c>
      <c r="I974" s="53">
        <f t="shared" si="555"/>
        <v>-7440887.0999999996</v>
      </c>
    </row>
    <row r="975" spans="1:9" customFormat="1" ht="29.25" customHeight="1" outlineLevel="1" x14ac:dyDescent="0.25">
      <c r="A975" s="54"/>
      <c r="B975" s="54"/>
      <c r="C975" s="55" t="s">
        <v>303</v>
      </c>
      <c r="D975" s="48">
        <f t="shared" ref="D975:H975" si="569">+D492+D9</f>
        <v>4034103850.0799999</v>
      </c>
      <c r="E975" s="48">
        <f t="shared" si="569"/>
        <v>272961188.76999998</v>
      </c>
      <c r="F975" s="48">
        <f t="shared" si="569"/>
        <v>4307065038.8499994</v>
      </c>
      <c r="G975" s="48">
        <f t="shared" si="569"/>
        <v>1550223644.7299995</v>
      </c>
      <c r="H975" s="48">
        <f t="shared" si="569"/>
        <v>1412527876.8799999</v>
      </c>
      <c r="I975" s="48">
        <f t="shared" ref="I975" si="570">+I492+I9</f>
        <v>2756841394.1199999</v>
      </c>
    </row>
    <row r="976" spans="1:9" x14ac:dyDescent="0.25">
      <c r="A976" s="54"/>
      <c r="B976" s="54"/>
      <c r="C976" s="56"/>
      <c r="D976" s="48"/>
      <c r="E976" s="48"/>
      <c r="F976" s="48"/>
      <c r="G976" s="48"/>
      <c r="H976" s="48"/>
      <c r="I976" s="48"/>
    </row>
    <row r="977" spans="1:9" s="59" customFormat="1" x14ac:dyDescent="0.25">
      <c r="A977" s="57" t="s">
        <v>304</v>
      </c>
      <c r="B977" s="57"/>
      <c r="C977" s="58"/>
      <c r="D977" s="57"/>
      <c r="E977" s="57"/>
      <c r="F977" s="57"/>
      <c r="G977" s="57"/>
      <c r="H977" s="57"/>
      <c r="I977" s="57"/>
    </row>
    <row r="978" spans="1:9" s="59" customFormat="1" x14ac:dyDescent="0.25">
      <c r="A978" s="57"/>
      <c r="B978" s="57"/>
      <c r="C978" s="58"/>
      <c r="D978" s="57"/>
      <c r="E978" s="60"/>
      <c r="F978" s="60"/>
      <c r="G978" s="60"/>
      <c r="H978" s="61"/>
      <c r="I978" s="57"/>
    </row>
    <row r="979" spans="1:9" s="59" customFormat="1" x14ac:dyDescent="0.25">
      <c r="A979" s="57"/>
      <c r="B979" s="57"/>
      <c r="C979" s="58"/>
      <c r="D979" s="60"/>
      <c r="E979" s="60"/>
      <c r="F979" s="60"/>
      <c r="G979" s="60"/>
      <c r="H979" s="60"/>
      <c r="I979" s="60"/>
    </row>
    <row r="980" spans="1:9" x14ac:dyDescent="0.25">
      <c r="H980" s="64"/>
    </row>
    <row r="981" spans="1:9" x14ac:dyDescent="0.25">
      <c r="G981" s="64"/>
    </row>
  </sheetData>
  <autoFilter ref="A6:I975"/>
  <mergeCells count="13">
    <mergeCell ref="F7:F8"/>
    <mergeCell ref="G7:G8"/>
    <mergeCell ref="H7:H8"/>
    <mergeCell ref="A1:I1"/>
    <mergeCell ref="A2:I2"/>
    <mergeCell ref="A3:I3"/>
    <mergeCell ref="A4:I4"/>
    <mergeCell ref="A5:I5"/>
    <mergeCell ref="C6:C8"/>
    <mergeCell ref="E6:H6"/>
    <mergeCell ref="I6:I8"/>
    <mergeCell ref="D7:D8"/>
    <mergeCell ref="E7:E8"/>
  </mergeCells>
  <conditionalFormatting sqref="H981:H1048576 H976:H978 H1:H5 H7 H13">
    <cfRule type="cellIs" dxfId="33" priority="34" operator="lessThan">
      <formula>0</formula>
    </cfRule>
  </conditionalFormatting>
  <conditionalFormatting sqref="H496">
    <cfRule type="cellIs" dxfId="30" priority="31" operator="lessThan">
      <formula>0</formula>
    </cfRule>
  </conditionalFormatting>
  <conditionalFormatting sqref="H491 H488 H482 H479 H475 H473 H470 H468 H466 H464 H461 H457 H455 H453 H451 H449 H447 H443 H441 H437:H438 H434 H431 H429 H427 H425 H423 H421 H419 H417 H414 H411 H407 H404 H402 H399 H397 H395 H393 H390 H388 H386 H384 H380 H378 H376 H374 H372 H369 H366 H364 H362 H360 H358 H352 H349 H347 H345 H343 H341 H339 H334:H337 H331 H328 H326 H321:H322 H317 H314:H315 H312 H310 H308 H305 H303 H300:H301 H298 H296 H293 H291 H289 H287 H285 H283 H281 H279 H277 H274 H272 H270 H268 H266 H264 H262 H259 H257 H255 H253 H251 H249 H247 H245 H243 H240 H238 H236 H234 H232 H230 H227 H225 H223 H221 H219 H217 H215 H212 H210 H208 H206 H204 H202 H200 H195 H193 H191 H189 H187 H185 H183 H181 H179 H175 H173 H171 H169 H167 H165 H163 H161 H159 H156 H154 H152 H149 H147 H145 H143 H141 H138 H135 H133 H131 H129 H127 H125 H123 H117:H120 H115 H113 H111 H109 H107 H105 H103 H101 H98 H96 H94 H91 H89 H87 H84 H82 H80 H78 H76 H74 H72 H70 H66 H61:H63 H56:H58 H49:H54 H47 H44:H45 H42 H39 H37 H33:H35 H29:H30 H23:H25 H21 H18 H354:H356">
    <cfRule type="cellIs" dxfId="27" priority="28" operator="lessThan">
      <formula>0</formula>
    </cfRule>
  </conditionalFormatting>
  <conditionalFormatting sqref="H974 H971 H965 H962 H958 H956 H953 H951 H949 H947 H944 H940 H938 H936 H934 H932 H930 H926 H924 H920:H921 H917 H914 H912 H910 H908 H906 H904 H902 H900 H897 H894 H890 H887 H885 H882 H880 H878 H876 H873 H871 H869 H867 H863 H861 H859 H857 H855 H852 H849 H847 H845 H843 H841 H835 H832 H830 H828 H826 H824 H822 H817:H820 H814 H811 H809 H804:H805 H800 H797:H798 H795 H793 H791 H788 H786 H783:H784 H781 H779 H776 H774 H772 H770 H768 H766 H764 H762 H760 H757 H755 H753 H751 H749 H747 H745 H742 H740 H738 H736 H734 H732 H730 H728 H726 H723 H721 H719 H717 H715 H713 H710 H708 H706 H704 H702 H700 H698 H695 H693 H691 H689 H687 H685 H683 H678 H676 H674 H672 H670 H668 H666 H664 H662 H658 H656 H654 H652 H650 H648 H646 H644 H642 H639 H637 H635 H632 H630 H628 H626 H624 H621 H618 H616 H614 H612 H610 H608 H606 H600:H603 H598 H596 H594 H592 H590 H588 H586 H584 H581 H579 H577 H574 H572 H570 H567 H565 H563 H561 H559 H557 H555 H553 H549 H544:H546 H539:H541 H532:H537 H530 H527:H528 H525 H522 H520 H516:H518 H512:H513 H506:H508 H504 H501 H837:H839">
    <cfRule type="cellIs" dxfId="26" priority="27" operator="lessThan">
      <formula>0</formula>
    </cfRule>
  </conditionalFormatting>
  <conditionalFormatting sqref="H968">
    <cfRule type="cellIs" dxfId="24" priority="25" operator="lessThan">
      <formula>0</formula>
    </cfRule>
  </conditionalFormatting>
  <conditionalFormatting sqref="H485">
    <cfRule type="cellIs" dxfId="22" priority="23" operator="lessThan">
      <formula>0</formula>
    </cfRule>
  </conditionalFormatting>
  <conditionalFormatting sqref="H16">
    <cfRule type="cellIs" dxfId="20" priority="21" operator="lessThan">
      <formula>0</formula>
    </cfRule>
  </conditionalFormatting>
  <conditionalFormatting sqref="H499">
    <cfRule type="cellIs" dxfId="18" priority="19" operator="lessThan">
      <formula>0</formula>
    </cfRule>
  </conditionalFormatting>
  <conditionalFormatting sqref="H198">
    <cfRule type="cellIs" dxfId="17" priority="18" operator="lessThan">
      <formula>0</formula>
    </cfRule>
  </conditionalFormatting>
  <conditionalFormatting sqref="H681">
    <cfRule type="cellIs" dxfId="16" priority="17" operator="lessThan">
      <formula>0</formula>
    </cfRule>
  </conditionalFormatting>
  <conditionalFormatting sqref="H27">
    <cfRule type="cellIs" dxfId="15" priority="16" operator="lessThan">
      <formula>0</formula>
    </cfRule>
  </conditionalFormatting>
  <conditionalFormatting sqref="H319">
    <cfRule type="cellIs" dxfId="13" priority="14" operator="lessThan">
      <formula>0</formula>
    </cfRule>
  </conditionalFormatting>
  <conditionalFormatting sqref="H353">
    <cfRule type="cellIs" dxfId="12" priority="13" operator="lessThan">
      <formula>0</formula>
    </cfRule>
  </conditionalFormatting>
  <conditionalFormatting sqref="H409">
    <cfRule type="cellIs" dxfId="10" priority="11" operator="lessThan">
      <formula>0</formula>
    </cfRule>
  </conditionalFormatting>
  <conditionalFormatting sqref="H892">
    <cfRule type="cellIs" dxfId="8" priority="9" operator="lessThan">
      <formula>0</formula>
    </cfRule>
  </conditionalFormatting>
  <conditionalFormatting sqref="H836">
    <cfRule type="cellIs" dxfId="7" priority="8" operator="lessThan">
      <formula>0</formula>
    </cfRule>
  </conditionalFormatting>
  <conditionalFormatting sqref="H802">
    <cfRule type="cellIs" dxfId="5" priority="6" operator="lessThan">
      <formula>0</formula>
    </cfRule>
  </conditionalFormatting>
  <conditionalFormatting sqref="H510">
    <cfRule type="cellIs" dxfId="4" priority="5" operator="lessThan">
      <formula>0</formula>
    </cfRule>
  </conditionalFormatting>
  <conditionalFormatting sqref="H459">
    <cfRule type="cellIs" dxfId="2" priority="3" operator="lessThan">
      <formula>0</formula>
    </cfRule>
  </conditionalFormatting>
  <conditionalFormatting sqref="H942">
    <cfRule type="cellIs" dxfId="0" priority="1" operator="lessThan">
      <formula>0</formula>
    </cfRule>
  </conditionalFormatting>
  <printOptions horizontalCentered="1"/>
  <pageMargins left="0.51181102362204722" right="0.31496062992125984" top="0.35433070866141736" bottom="0.55118110236220474" header="0.31496062992125984" footer="0.31496062992125984"/>
  <pageSetup scale="70" orientation="landscape" r:id="rId1"/>
  <headerFooter>
    <oddHeader xml:space="preserve">&amp;RFecha: 16/04/2018
Hora:  09:11 a.m.
Página:&amp;P/&amp;N
Formato &amp;A
Artículo 58 de la LDF        </oddHeader>
  </headerFooter>
  <rowBreaks count="2" manualBreakCount="2">
    <brk id="465" max="8" man="1"/>
    <brk id="49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LDF-6a</vt:lpstr>
      <vt:lpstr>'LDF-6a'!Área_de_impresión</vt:lpstr>
      <vt:lpstr>'LDF-6a'!Títulos_a_imprimir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Serna</dc:creator>
  <cp:lastModifiedBy>Frank Serna</cp:lastModifiedBy>
  <cp:lastPrinted>2018-08-29T17:07:15Z</cp:lastPrinted>
  <dcterms:created xsi:type="dcterms:W3CDTF">2018-08-29T17:05:45Z</dcterms:created>
  <dcterms:modified xsi:type="dcterms:W3CDTF">2018-08-29T17:07:31Z</dcterms:modified>
</cp:coreProperties>
</file>