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60" windowWidth="16605" windowHeight="7395" tabRatio="881"/>
  </bookViews>
  <sheets>
    <sheet name="LDF-5" sheetId="220" r:id="rId1"/>
    <sheet name="Hoja1" sheetId="221" r:id="rId2"/>
  </sheets>
  <definedNames>
    <definedName name="_xlnm.Print_Area" localSheetId="0">'LDF-5'!$A$1:$I$104</definedName>
    <definedName name="_xlnm.Print_Titles" localSheetId="0">'LDF-5'!$1:$9</definedName>
  </definedNames>
  <calcPr calcId="145621"/>
</workbook>
</file>

<file path=xl/calcChain.xml><?xml version="1.0" encoding="utf-8"?>
<calcChain xmlns="http://schemas.openxmlformats.org/spreadsheetml/2006/main">
  <c r="I71" i="220" l="1"/>
  <c r="F71" i="220"/>
  <c r="I17" i="220"/>
  <c r="G10" i="221" l="1"/>
  <c r="F10" i="221"/>
  <c r="C8" i="221"/>
  <c r="B8" i="221"/>
  <c r="E61" i="220" l="1"/>
  <c r="I64" i="220" l="1"/>
  <c r="I65" i="220"/>
  <c r="I66" i="220"/>
  <c r="I63" i="220"/>
  <c r="I58" i="220"/>
  <c r="I59" i="220"/>
  <c r="I60" i="220"/>
  <c r="I61" i="220"/>
  <c r="I49" i="220"/>
  <c r="I50" i="220"/>
  <c r="I51" i="220"/>
  <c r="I52" i="220"/>
  <c r="I53" i="220"/>
  <c r="I54" i="220"/>
  <c r="I55" i="220"/>
  <c r="I56" i="220"/>
  <c r="I32" i="220"/>
  <c r="I33" i="220"/>
  <c r="I34" i="220"/>
  <c r="I35" i="220"/>
  <c r="I36" i="220"/>
  <c r="I38" i="220"/>
  <c r="I40" i="220"/>
  <c r="I41" i="220"/>
  <c r="I42" i="220"/>
  <c r="I31" i="220"/>
  <c r="I20" i="220"/>
  <c r="I21" i="220"/>
  <c r="I22" i="220"/>
  <c r="I23" i="220"/>
  <c r="I24" i="220"/>
  <c r="I25" i="220"/>
  <c r="I26" i="220"/>
  <c r="I27" i="220"/>
  <c r="I28" i="220"/>
  <c r="I29" i="220"/>
  <c r="I12" i="220"/>
  <c r="I13" i="220"/>
  <c r="I14" i="220"/>
  <c r="I15" i="220"/>
  <c r="I16" i="220"/>
  <c r="H79" i="220"/>
  <c r="G79" i="220"/>
  <c r="E79" i="220"/>
  <c r="H62" i="220"/>
  <c r="G62" i="220"/>
  <c r="E62" i="220"/>
  <c r="H57" i="220"/>
  <c r="G57" i="220"/>
  <c r="E57" i="220"/>
  <c r="H48" i="220"/>
  <c r="G48" i="220"/>
  <c r="E48" i="220"/>
  <c r="H30" i="220"/>
  <c r="G30" i="220"/>
  <c r="E30" i="220"/>
  <c r="H18" i="220"/>
  <c r="G18" i="220"/>
  <c r="F66" i="220"/>
  <c r="F65" i="220"/>
  <c r="F64" i="220"/>
  <c r="F63" i="220"/>
  <c r="F59" i="220"/>
  <c r="F60" i="220"/>
  <c r="F61" i="220"/>
  <c r="F58" i="220"/>
  <c r="F53" i="220"/>
  <c r="F54" i="220"/>
  <c r="F55" i="220"/>
  <c r="F56" i="220"/>
  <c r="F51" i="220"/>
  <c r="F50" i="220"/>
  <c r="F49" i="220"/>
  <c r="F41" i="220"/>
  <c r="F40" i="220"/>
  <c r="F36" i="220"/>
  <c r="F35" i="220"/>
  <c r="F34" i="220"/>
  <c r="F32" i="220"/>
  <c r="F33" i="220"/>
  <c r="F38" i="220"/>
  <c r="F22" i="220"/>
  <c r="F20" i="220"/>
  <c r="F21" i="220"/>
  <c r="F23" i="220"/>
  <c r="F24" i="220"/>
  <c r="F25" i="220"/>
  <c r="F26" i="220"/>
  <c r="F27" i="220"/>
  <c r="F28" i="220"/>
  <c r="F29" i="220"/>
  <c r="F12" i="220"/>
  <c r="F13" i="220"/>
  <c r="F14" i="220"/>
  <c r="F15" i="220"/>
  <c r="F16" i="220"/>
  <c r="F11" i="220"/>
  <c r="H68" i="220" l="1"/>
  <c r="E68" i="220"/>
  <c r="G68" i="220"/>
  <c r="D37" i="220"/>
  <c r="D30" i="220"/>
  <c r="D18" i="220"/>
  <c r="F30" i="220" l="1"/>
  <c r="I30" i="220"/>
  <c r="H37" i="220"/>
  <c r="I37" i="220" s="1"/>
  <c r="G37" i="220"/>
  <c r="E37" i="220"/>
  <c r="F37" i="220" s="1"/>
  <c r="H39" i="220" l="1"/>
  <c r="G39" i="220"/>
  <c r="G43" i="220" s="1"/>
  <c r="E39" i="220"/>
  <c r="D39" i="220"/>
  <c r="F39" i="220" l="1"/>
  <c r="I39" i="220"/>
  <c r="H43" i="220"/>
  <c r="I19" i="220"/>
  <c r="I11" i="220"/>
  <c r="F52" i="220" l="1"/>
  <c r="F31" i="220" l="1"/>
  <c r="D79" i="220" l="1"/>
  <c r="H70" i="220"/>
  <c r="G70" i="220"/>
  <c r="G73" i="220" s="1"/>
  <c r="E70" i="220"/>
  <c r="D70" i="220"/>
  <c r="D62" i="220"/>
  <c r="D57" i="220"/>
  <c r="D48" i="220"/>
  <c r="F57" i="220" l="1"/>
  <c r="I57" i="220"/>
  <c r="I48" i="220"/>
  <c r="F48" i="220"/>
  <c r="I62" i="220"/>
  <c r="F62" i="220"/>
  <c r="H73" i="220"/>
  <c r="I70" i="220"/>
  <c r="F70" i="220"/>
  <c r="F79" i="220"/>
  <c r="I79" i="220"/>
  <c r="D68" i="220"/>
  <c r="I68" i="220" s="1"/>
  <c r="D43" i="220"/>
  <c r="I18" i="220"/>
  <c r="F68" i="220" l="1"/>
  <c r="I43" i="220"/>
  <c r="D73" i="220"/>
  <c r="I73" i="220" s="1"/>
  <c r="F19" i="220" l="1"/>
  <c r="E18" i="220"/>
  <c r="F18" i="220" s="1"/>
  <c r="E43" i="220" l="1"/>
  <c r="F43" i="220" l="1"/>
  <c r="E73" i="220"/>
  <c r="F73" i="220" l="1"/>
</calcChain>
</file>

<file path=xl/sharedStrings.xml><?xml version="1.0" encoding="utf-8"?>
<sst xmlns="http://schemas.openxmlformats.org/spreadsheetml/2006/main" count="96" uniqueCount="86">
  <si>
    <t>(PESOS)</t>
  </si>
  <si>
    <t>Devengado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</si>
  <si>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</si>
  <si>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</si>
  <si>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</si>
  <si>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</si>
  <si>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</si>
  <si>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</si>
  <si>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</si>
  <si>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</si>
  <si>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</si>
  <si>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</si>
  <si>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</si>
  <si>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</si>
  <si>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</si>
  <si>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</si>
  <si>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</si>
  <si>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</si>
  <si>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</si>
  <si>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</si>
  <si>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</si>
  <si>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</si>
  <si>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</si>
  <si>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</si>
  <si>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</si>
  <si>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</si>
  <si>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</si>
  <si>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</si>
  <si>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</si>
  <si>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</si>
  <si>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</si>
  <si>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</si>
  <si>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</si>
  <si>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</si>
  <si>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</si>
  <si>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</si>
  <si>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</si>
  <si>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</si>
  <si>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</si>
  <si>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</si>
  <si>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</si>
  <si>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</si>
  <si>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</si>
  <si>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</si>
  <si>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</si>
  <si>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</si>
  <si>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</si>
  <si>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</si>
  <si>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</si>
  <si>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</si>
  <si>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</si>
  <si>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</si>
  <si>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</si>
  <si>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</si>
  <si>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</si>
  <si>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</si>
  <si>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</si>
  <si>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</si>
  <si>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</si>
  <si>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</si>
  <si>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</si>
  <si>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</si>
  <si>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</si>
  <si>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</si>
  <si>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</si>
  <si>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</si>
  <si>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</si>
  <si>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Concepto                                                                                                                                            (c)</t>
  </si>
  <si>
    <t>Diferencia                                                     (e)</t>
  </si>
  <si>
    <t>Estimado                                                           (d)</t>
  </si>
  <si>
    <t>H. Participaciones    (H=h1+h2+h3+h4+h5+h6+h7+h8+h9+h10+h11)</t>
  </si>
  <si>
    <t>I. Total de Ingresos de Libre Disposición             (I=A+B+C+D+E+F+G+H+I+J+K+L)</t>
  </si>
  <si>
    <t>MUNICIPIO DE ACAPULCO DE JUAREZ</t>
  </si>
  <si>
    <t>Formato LDF-5</t>
  </si>
  <si>
    <t>Del 1 de Enero al 30 de Junio de 2018 (b)</t>
  </si>
  <si>
    <t>CONCEPTO</t>
  </si>
  <si>
    <t>IMPORTE ESTIMADO</t>
  </si>
  <si>
    <t>IMPORTE MOD</t>
  </si>
  <si>
    <t>CONAC</t>
  </si>
  <si>
    <t>DICIPLINA FINANCIERA</t>
  </si>
  <si>
    <t>FONDO COMUN</t>
  </si>
  <si>
    <t>FONDO DE FOMENTO MUNICIPAL (FFM)</t>
  </si>
  <si>
    <t>FONDO PARA LA INF A MPIOS</t>
  </si>
  <si>
    <t>FDO DE APORT EST P/LA INF SOC MPAL</t>
  </si>
  <si>
    <t>CONCILIACION ESTADO ANALITICO DEL INGRESOS CONAC VS DICIPLINA FINANCIRA enero a junio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</si>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</sst>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4" fillId="3" borderId="0" applyNumberFormat="0" applyBorder="0" applyAlignment="0" applyProtection="0"/>
    <xf numFmtId="0" fontId="36" fillId="22" borderId="0" applyNumberFormat="0" applyBorder="0" applyAlignment="0" applyProtection="0"/>
    <xf numFmtId="0" fontId="35" fillId="23" borderId="4" applyNumberFormat="0" applyFont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2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3" fillId="0" borderId="0">
      <alignment wrapText="1"/>
    </xf>
    <xf numFmtId="0" fontId="23" fillId="0" borderId="0">
      <alignment wrapText="1"/>
    </xf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18" fillId="0" borderId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16" borderId="10" applyNumberFormat="0" applyAlignment="0" applyProtection="0"/>
    <xf numFmtId="0" fontId="33" fillId="7" borderId="10" applyNumberFormat="0" applyAlignment="0" applyProtection="0"/>
    <xf numFmtId="0" fontId="35" fillId="23" borderId="11" applyNumberFormat="0" applyFont="0" applyAlignment="0" applyProtection="0"/>
    <xf numFmtId="0" fontId="37" fillId="16" borderId="12" applyNumberFormat="0" applyAlignment="0" applyProtection="0"/>
    <xf numFmtId="0" fontId="32" fillId="0" borderId="13" applyNumberFormat="0" applyFill="0" applyAlignment="0" applyProtection="0"/>
    <xf numFmtId="0" fontId="37" fillId="0" borderId="14" applyNumberFormat="0" applyFill="0" applyAlignment="0" applyProtection="0"/>
    <xf numFmtId="165" fontId="2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45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30" fillId="17" borderId="2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5" fillId="0" borderId="0" xfId="118" applyFill="1" applyBorder="1"/>
    <xf numFmtId="4" fontId="5" fillId="0" borderId="0" xfId="118" applyNumberFormat="1" applyFill="1" applyBorder="1"/>
    <xf numFmtId="0" fontId="0" fillId="0" borderId="0" xfId="0" applyAlignment="1">
      <alignment horizontal="center" wrapText="1"/>
    </xf>
    <xf numFmtId="4" fontId="49" fillId="0" borderId="27" xfId="120" applyNumberFormat="1" applyFont="1" applyFill="1" applyBorder="1" applyAlignment="1">
      <alignment horizontal="right" vertical="center"/>
    </xf>
    <xf numFmtId="4" fontId="49" fillId="0" borderId="0" xfId="120" applyNumberFormat="1" applyFont="1" applyFill="1" applyBorder="1" applyAlignment="1">
      <alignment horizontal="right" vertical="center"/>
    </xf>
    <xf numFmtId="4" fontId="0" fillId="0" borderId="0" xfId="0" applyNumberFormat="1"/>
    <xf numFmtId="4" fontId="48" fillId="0" borderId="0" xfId="118" applyNumberFormat="1" applyFont="1" applyFill="1" applyBorder="1" applyAlignment="1">
      <alignment horizontal="right" vertical="center"/>
    </xf>
    <xf numFmtId="0" fontId="48" fillId="25" borderId="0" xfId="118" applyFont="1" applyFill="1" applyBorder="1" applyAlignment="1">
      <alignment horizontal="left" vertical="center" wrapText="1"/>
    </xf>
    <xf numFmtId="4" fontId="47" fillId="0" borderId="0" xfId="0" applyNumberFormat="1" applyFont="1" applyFill="1" applyBorder="1" applyAlignment="1">
      <alignment horizontal="right" vertical="center"/>
    </xf>
    <xf numFmtId="4" fontId="48" fillId="0" borderId="0" xfId="0" applyNumberFormat="1" applyFont="1" applyFill="1" applyBorder="1" applyAlignment="1">
      <alignment horizontal="right" vertical="center"/>
    </xf>
    <xf numFmtId="0" fontId="50" fillId="25" borderId="27" xfId="121" applyFont="1" applyFill="1" applyBorder="1" applyAlignment="1">
      <alignment wrapText="1"/>
    </xf>
    <xf numFmtId="0" fontId="48" fillId="26" borderId="20" xfId="118" applyFont="1" applyFill="1" applyBorder="1" applyAlignment="1">
      <alignment horizontal="left" vertical="center"/>
    </xf>
    <xf numFmtId="0" fontId="50" fillId="26" borderId="27" xfId="121" applyFont="1" applyFill="1" applyBorder="1" applyAlignment="1">
      <alignment wrapText="1"/>
    </xf>
    <xf numFmtId="0" fontId="23" fillId="0" borderId="0" xfId="0" applyFont="1" applyAlignment="1">
      <alignment horizontal="right"/>
    </xf>
    <xf numFmtId="4" fontId="51" fillId="27" borderId="0" xfId="0" applyNumberFormat="1" applyFont="1" applyFill="1" applyBorder="1" applyAlignment="1">
      <alignment wrapText="1"/>
    </xf>
    <xf numFmtId="4" fontId="52" fillId="0" borderId="25" xfId="118" applyNumberFormat="1" applyFont="1" applyFill="1" applyBorder="1" applyAlignment="1">
      <alignment vertical="center"/>
    </xf>
    <xf numFmtId="4" fontId="53" fillId="0" borderId="25" xfId="118" applyNumberFormat="1" applyFont="1" applyFill="1" applyBorder="1" applyAlignment="1">
      <alignment horizontal="center" vertical="center"/>
    </xf>
    <xf numFmtId="0" fontId="53" fillId="0" borderId="19" xfId="118" applyFont="1" applyFill="1" applyBorder="1" applyAlignment="1">
      <alignment horizontal="left" vertical="center"/>
    </xf>
    <xf numFmtId="4" fontId="52" fillId="0" borderId="25" xfId="118" applyNumberFormat="1" applyFont="1" applyFill="1" applyBorder="1" applyAlignment="1">
      <alignment horizontal="right" vertical="center"/>
    </xf>
    <xf numFmtId="4" fontId="53" fillId="0" borderId="25" xfId="118" applyNumberFormat="1" applyFont="1" applyFill="1" applyBorder="1" applyAlignment="1">
      <alignment horizontal="right" vertical="center"/>
    </xf>
    <xf numFmtId="0" fontId="52" fillId="0" borderId="19" xfId="118" applyFont="1" applyFill="1" applyBorder="1" applyAlignment="1">
      <alignment horizontal="left" vertical="center"/>
    </xf>
    <xf numFmtId="4" fontId="52" fillId="0" borderId="25" xfId="0" applyNumberFormat="1" applyFont="1" applyFill="1" applyBorder="1" applyAlignment="1">
      <alignment horizontal="right" vertical="center"/>
    </xf>
    <xf numFmtId="0" fontId="53" fillId="0" borderId="0" xfId="118" applyFont="1" applyFill="1" applyBorder="1" applyAlignment="1">
      <alignment horizontal="left" vertical="center"/>
    </xf>
    <xf numFmtId="0" fontId="53" fillId="0" borderId="20" xfId="118" applyFont="1" applyFill="1" applyBorder="1" applyAlignment="1">
      <alignment horizontal="left" vertical="center"/>
    </xf>
    <xf numFmtId="4" fontId="54" fillId="0" borderId="25" xfId="119" applyNumberFormat="1" applyFont="1" applyFill="1" applyBorder="1" applyAlignment="1">
      <alignment horizontal="right"/>
    </xf>
    <xf numFmtId="0" fontId="53" fillId="0" borderId="20" xfId="118" applyFont="1" applyFill="1" applyBorder="1" applyAlignment="1">
      <alignment horizontal="left" vertical="center" wrapText="1"/>
    </xf>
    <xf numFmtId="4" fontId="53" fillId="0" borderId="25" xfId="0" applyNumberFormat="1" applyFont="1" applyFill="1" applyBorder="1" applyAlignment="1">
      <alignment horizontal="right" vertical="center"/>
    </xf>
    <xf numFmtId="0" fontId="53" fillId="0" borderId="21" xfId="118" applyFont="1" applyFill="1" applyBorder="1" applyAlignment="1">
      <alignment horizontal="left" vertical="center"/>
    </xf>
    <xf numFmtId="4" fontId="52" fillId="0" borderId="26" xfId="0" applyNumberFormat="1" applyFont="1" applyFill="1" applyBorder="1" applyAlignment="1">
      <alignment horizontal="right" vertical="center"/>
    </xf>
    <xf numFmtId="0" fontId="53" fillId="0" borderId="0" xfId="118" applyFont="1" applyFill="1" applyBorder="1"/>
    <xf numFmtId="0" fontId="53" fillId="0" borderId="24" xfId="118" applyFont="1" applyFill="1" applyBorder="1" applyAlignment="1">
      <alignment horizontal="center" vertical="center"/>
    </xf>
    <xf numFmtId="0" fontId="55" fillId="0" borderId="0" xfId="118" applyFont="1" applyFill="1" applyBorder="1" applyAlignment="1">
      <alignment horizontal="right" vertical="center"/>
    </xf>
    <xf numFmtId="4" fontId="53" fillId="24" borderId="26" xfId="118" applyNumberFormat="1" applyFont="1" applyFill="1" applyBorder="1" applyAlignment="1">
      <alignment horizontal="right" vertical="center"/>
    </xf>
    <xf numFmtId="4" fontId="53" fillId="0" borderId="26" xfId="118" applyNumberFormat="1" applyFont="1" applyFill="1" applyBorder="1" applyAlignment="1">
      <alignment horizontal="right" vertical="center"/>
    </xf>
    <xf numFmtId="0" fontId="52" fillId="0" borderId="21" xfId="118" applyFont="1" applyFill="1" applyBorder="1" applyAlignment="1">
      <alignment horizontal="left" vertical="center"/>
    </xf>
    <xf numFmtId="0" fontId="52" fillId="0" borderId="22" xfId="118" applyFont="1" applyFill="1" applyBorder="1" applyAlignment="1">
      <alignment horizontal="left" vertical="center"/>
    </xf>
    <xf numFmtId="0" fontId="52" fillId="0" borderId="23" xfId="118" applyFont="1" applyFill="1" applyBorder="1" applyAlignment="1">
      <alignment horizontal="left" vertical="center"/>
    </xf>
    <xf numFmtId="0" fontId="3" fillId="0" borderId="0" xfId="118" applyFont="1" applyFill="1" applyBorder="1" applyAlignment="1">
      <alignment horizontal="left" wrapText="1"/>
    </xf>
    <xf numFmtId="0" fontId="52" fillId="0" borderId="22" xfId="118" applyFont="1" applyFill="1" applyBorder="1" applyAlignment="1">
      <alignment horizontal="left" vertical="center" wrapText="1"/>
    </xf>
    <xf numFmtId="0" fontId="52" fillId="0" borderId="23" xfId="118" applyFont="1" applyFill="1" applyBorder="1" applyAlignment="1">
      <alignment horizontal="left" vertical="center" wrapText="1"/>
    </xf>
    <xf numFmtId="0" fontId="53" fillId="0" borderId="0" xfId="118" applyFont="1" applyFill="1" applyBorder="1" applyAlignment="1">
      <alignment horizontal="left" vertical="center" wrapText="1"/>
    </xf>
    <xf numFmtId="0" fontId="53" fillId="0" borderId="20" xfId="118" applyFont="1" applyFill="1" applyBorder="1" applyAlignment="1">
      <alignment horizontal="left" vertical="center" wrapText="1"/>
    </xf>
    <xf numFmtId="0" fontId="53" fillId="0" borderId="0" xfId="118" applyFont="1" applyFill="1" applyBorder="1" applyAlignment="1">
      <alignment horizontal="left" vertical="center"/>
    </xf>
    <xf numFmtId="0" fontId="53" fillId="0" borderId="20" xfId="118" applyFont="1" applyFill="1" applyBorder="1" applyAlignment="1">
      <alignment horizontal="left" vertical="center"/>
    </xf>
    <xf numFmtId="0" fontId="52" fillId="0" borderId="19" xfId="118" applyFont="1" applyFill="1" applyBorder="1" applyAlignment="1">
      <alignment horizontal="left" vertical="center" wrapText="1"/>
    </xf>
    <xf numFmtId="0" fontId="52" fillId="0" borderId="0" xfId="118" applyFont="1" applyFill="1" applyBorder="1" applyAlignment="1">
      <alignment horizontal="left" vertical="center" wrapText="1"/>
    </xf>
    <xf numFmtId="0" fontId="52" fillId="0" borderId="20" xfId="118" applyFont="1" applyFill="1" applyBorder="1" applyAlignment="1">
      <alignment horizontal="left" vertical="center" wrapText="1"/>
    </xf>
    <xf numFmtId="0" fontId="52" fillId="0" borderId="19" xfId="118" applyFont="1" applyFill="1" applyBorder="1" applyAlignment="1">
      <alignment horizontal="left" vertical="center"/>
    </xf>
    <xf numFmtId="0" fontId="52" fillId="0" borderId="0" xfId="118" applyFont="1" applyFill="1" applyBorder="1" applyAlignment="1">
      <alignment horizontal="left" vertical="center"/>
    </xf>
    <xf numFmtId="0" fontId="52" fillId="0" borderId="20" xfId="118" applyFont="1" applyFill="1" applyBorder="1" applyAlignment="1">
      <alignment horizontal="left" vertical="center"/>
    </xf>
    <xf numFmtId="0" fontId="53" fillId="0" borderId="19" xfId="118" applyFont="1" applyFill="1" applyBorder="1" applyAlignment="1">
      <alignment horizontal="left" vertical="center"/>
    </xf>
    <xf numFmtId="0" fontId="52" fillId="0" borderId="21" xfId="118" applyFont="1" applyFill="1" applyBorder="1" applyAlignment="1">
      <alignment horizontal="left" vertical="center"/>
    </xf>
    <xf numFmtId="0" fontId="52" fillId="0" borderId="22" xfId="118" applyFont="1" applyFill="1" applyBorder="1" applyAlignment="1">
      <alignment horizontal="left" vertical="center"/>
    </xf>
    <xf numFmtId="0" fontId="52" fillId="0" borderId="23" xfId="118" applyFont="1" applyFill="1" applyBorder="1" applyAlignment="1">
      <alignment horizontal="left" vertical="center"/>
    </xf>
    <xf numFmtId="0" fontId="52" fillId="28" borderId="15" xfId="118" applyFont="1" applyFill="1" applyBorder="1" applyAlignment="1">
      <alignment horizontal="center" vertical="center"/>
    </xf>
    <xf numFmtId="0" fontId="53" fillId="0" borderId="16" xfId="118" applyFont="1" applyFill="1" applyBorder="1" applyAlignment="1">
      <alignment horizontal="justify" vertical="center"/>
    </xf>
    <xf numFmtId="0" fontId="53" fillId="0" borderId="17" xfId="118" applyFont="1" applyFill="1" applyBorder="1" applyAlignment="1">
      <alignment horizontal="justify" vertical="center"/>
    </xf>
    <xf numFmtId="0" fontId="53" fillId="0" borderId="18" xfId="118" applyFont="1" applyFill="1" applyBorder="1" applyAlignment="1">
      <alignment horizontal="justify" vertical="center"/>
    </xf>
    <xf numFmtId="0" fontId="52" fillId="28" borderId="16" xfId="118" applyFont="1" applyFill="1" applyBorder="1" applyAlignment="1">
      <alignment horizontal="center" vertical="center"/>
    </xf>
    <xf numFmtId="0" fontId="52" fillId="28" borderId="17" xfId="118" applyFont="1" applyFill="1" applyBorder="1" applyAlignment="1">
      <alignment horizontal="center" vertical="center"/>
    </xf>
    <xf numFmtId="0" fontId="52" fillId="28" borderId="18" xfId="118" applyFont="1" applyFill="1" applyBorder="1" applyAlignment="1">
      <alignment horizontal="center" vertical="center"/>
    </xf>
    <xf numFmtId="0" fontId="52" fillId="28" borderId="19" xfId="118" applyFont="1" applyFill="1" applyBorder="1" applyAlignment="1">
      <alignment horizontal="center" vertical="center"/>
    </xf>
    <xf numFmtId="0" fontId="52" fillId="28" borderId="0" xfId="118" applyFont="1" applyFill="1" applyBorder="1" applyAlignment="1">
      <alignment horizontal="center" vertical="center"/>
    </xf>
    <xf numFmtId="0" fontId="52" fillId="28" borderId="20" xfId="118" applyFont="1" applyFill="1" applyBorder="1" applyAlignment="1">
      <alignment horizontal="center" vertical="center"/>
    </xf>
    <xf numFmtId="0" fontId="52" fillId="28" borderId="21" xfId="118" applyFont="1" applyFill="1" applyBorder="1" applyAlignment="1">
      <alignment horizontal="center" vertical="center"/>
    </xf>
    <xf numFmtId="0" fontId="52" fillId="28" borderId="22" xfId="118" applyFont="1" applyFill="1" applyBorder="1" applyAlignment="1">
      <alignment horizontal="center" vertical="center"/>
    </xf>
    <xf numFmtId="0" fontId="52" fillId="28" borderId="23" xfId="118" applyFont="1" applyFill="1" applyBorder="1" applyAlignment="1">
      <alignment horizontal="center" vertical="center"/>
    </xf>
    <xf numFmtId="0" fontId="52" fillId="28" borderId="19" xfId="118" applyFont="1" applyFill="1" applyBorder="1" applyAlignment="1">
      <alignment horizontal="center" vertical="center" wrapText="1"/>
    </xf>
    <xf numFmtId="0" fontId="52" fillId="28" borderId="0" xfId="118" applyFont="1" applyFill="1" applyBorder="1" applyAlignment="1">
      <alignment horizontal="center" vertical="center" wrapText="1"/>
    </xf>
    <xf numFmtId="0" fontId="52" fillId="28" borderId="21" xfId="118" applyFont="1" applyFill="1" applyBorder="1" applyAlignment="1">
      <alignment horizontal="center" vertical="center" wrapText="1"/>
    </xf>
    <xf numFmtId="0" fontId="52" fillId="28" borderId="22" xfId="118" applyFont="1" applyFill="1" applyBorder="1" applyAlignment="1">
      <alignment horizontal="center" vertical="center" wrapText="1"/>
    </xf>
    <xf numFmtId="0" fontId="52" fillId="28" borderId="15" xfId="118" applyFont="1" applyFill="1" applyBorder="1" applyAlignment="1">
      <alignment horizontal="center" vertical="center" wrapText="1"/>
    </xf>
    <xf numFmtId="0" fontId="52" fillId="28" borderId="24" xfId="118" applyFont="1" applyFill="1" applyBorder="1" applyAlignment="1">
      <alignment horizontal="center" vertical="center" wrapText="1"/>
    </xf>
    <xf numFmtId="0" fontId="52" fillId="28" borderId="26" xfId="118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2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de comprobación 2" xfId="106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Hipervínculo 3" xfId="107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oneda 2" xfId="44"/>
    <cellStyle name="Moneda 2 2" xfId="48"/>
    <cellStyle name="Moneda 3" xfId="117"/>
    <cellStyle name="Neutral" xfId="32" builtinId="28" customBuiltin="1"/>
    <cellStyle name="Normal" xfId="0" builtinId="0"/>
    <cellStyle name="Normal 10" xfId="88"/>
    <cellStyle name="Normal 10 2" xfId="102"/>
    <cellStyle name="Normal 10 2 2" xfId="113"/>
    <cellStyle name="Normal 11" xfId="95"/>
    <cellStyle name="Normal 12" xfId="105"/>
    <cellStyle name="Normal 12 2" xfId="115"/>
    <cellStyle name="Normal 13" xfId="112"/>
    <cellStyle name="Normal 13 2" xfId="114"/>
    <cellStyle name="Normal 14" xfId="116"/>
    <cellStyle name="Normal 15" xfId="61"/>
    <cellStyle name="Normal 16" xfId="118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3" xfId="49"/>
    <cellStyle name="Normal 4" xfId="52"/>
    <cellStyle name="Normal 4 2" xfId="98"/>
    <cellStyle name="Normal 4 3 2" xfId="119"/>
    <cellStyle name="Normal 4 4" xfId="121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2 2" xfId="100"/>
    <cellStyle name="Normal 6 3 2 2 2" xfId="108"/>
    <cellStyle name="Normal 6 3 3" xfId="85"/>
    <cellStyle name="Normal 6 4" xfId="69"/>
    <cellStyle name="Normal 6 5" xfId="70"/>
    <cellStyle name="Normal 6 5 2" xfId="110"/>
    <cellStyle name="Normal 6 6" xfId="80"/>
    <cellStyle name="Normal 6 7" xfId="93"/>
    <cellStyle name="Normal 6 7 2" xfId="99"/>
    <cellStyle name="Normal 6 7 3" xfId="104"/>
    <cellStyle name="Normal 6 8 2" xfId="120"/>
    <cellStyle name="Normal 7" xfId="55"/>
    <cellStyle name="Normal 7 2" xfId="66"/>
    <cellStyle name="Normal 7 2 2" xfId="111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2 2" xfId="101"/>
    <cellStyle name="Normal 9 2 2 2" xfId="109"/>
    <cellStyle name="Normal 9 3" xfId="84"/>
    <cellStyle name="Normal 9 4" xfId="92"/>
    <cellStyle name="Normal 9 4 2" xfId="103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56505</xdr:colOff>
      <xdr:row>1</xdr:row>
      <xdr:rowOff>40359</xdr:rowOff>
    </xdr:from>
    <xdr:to>
      <xdr:col>2</xdr:col>
      <xdr:colOff>317331</xdr:colOff>
      <xdr:row>4</xdr:row>
      <xdr:rowOff>132037</xdr:rowOff>
    </xdr:to>
    <xdr:pic>
      <xdr:nvPicPr>
        <xdr:cNvPr id="13" name="12 Imagen" descr="aca-logo-foo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05" y="234088"/>
          <a:ext cx="486843" cy="57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95</xdr:row>
      <xdr:rowOff>129119</xdr:rowOff>
    </xdr:from>
    <xdr:to>
      <xdr:col>8</xdr:col>
      <xdr:colOff>1033221</xdr:colOff>
      <xdr:row>103</xdr:row>
      <xdr:rowOff>112976</xdr:rowOff>
    </xdr:to>
    <xdr:grpSp>
      <xdr:nvGrpSpPr>
        <xdr:cNvPr id="14" name="3 Grupo"/>
        <xdr:cNvGrpSpPr>
          <a:grpSpLocks/>
        </xdr:cNvGrpSpPr>
      </xdr:nvGrpSpPr>
      <xdr:grpSpPr bwMode="auto">
        <a:xfrm>
          <a:off x="0" y="18081322"/>
          <a:ext cx="9646081" cy="1533688"/>
          <a:chOff x="895931" y="790909700"/>
          <a:chExt cx="9121390" cy="2579413"/>
        </a:xfrm>
      </xdr:grpSpPr>
      <xdr:sp macro="" textlink="">
        <xdr:nvSpPr>
          <xdr:cNvPr id="15" name="Text Box 60"/>
          <xdr:cNvSpPr txBox="1">
            <a:spLocks noChangeArrowheads="1"/>
          </xdr:cNvSpPr>
        </xdr:nvSpPr>
        <xdr:spPr bwMode="auto">
          <a:xfrm>
            <a:off x="5289771" y="791042358"/>
            <a:ext cx="2425821" cy="210735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ES" sz="75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Elaboró;</a:t>
            </a:r>
          </a:p>
          <a:p>
            <a:pPr algn="ctr" rtl="0">
              <a:lnSpc>
                <a:spcPts val="1100"/>
              </a:lnSpc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75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_________________________________________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75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M.D.C. MARIANO HANSEL PATRICIO ABARCA</a:t>
            </a: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75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SECRETARIO DE ADMINISTRACION</a:t>
            </a:r>
            <a:r>
              <a:rPr lang="es-ES" sz="75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 FINANZAS</a:t>
            </a: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6" name="Text Box 61"/>
          <xdr:cNvSpPr txBox="1">
            <a:spLocks noChangeArrowheads="1"/>
          </xdr:cNvSpPr>
        </xdr:nvSpPr>
        <xdr:spPr bwMode="auto">
          <a:xfrm>
            <a:off x="3136550" y="791100037"/>
            <a:ext cx="2168342" cy="22397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75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V° B°:</a:t>
            </a:r>
            <a:endParaRPr lang="es-MX" sz="75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75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 rtl="0">
              <a:defRPr sz="1000"/>
            </a:pPr>
            <a:r>
              <a:rPr lang="es-ES" sz="75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ES" sz="75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KARLA LEONOR SANCHEZ OLMOS</a:t>
            </a: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75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SINDICA ADMINISTRATIVA, FINANCIERA, CONTABLE Y PATRIMONIAL</a:t>
            </a:r>
          </a:p>
        </xdr:txBody>
      </xdr:sp>
      <xdr:sp macro="" textlink="">
        <xdr:nvSpPr>
          <xdr:cNvPr id="17" name="Text Box 62"/>
          <xdr:cNvSpPr txBox="1">
            <a:spLocks noChangeArrowheads="1"/>
          </xdr:cNvSpPr>
        </xdr:nvSpPr>
        <xdr:spPr bwMode="auto">
          <a:xfrm>
            <a:off x="895931" y="791100035"/>
            <a:ext cx="2248566" cy="21311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ES" sz="75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Autorizó:</a:t>
            </a: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75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 rtl="0">
              <a:defRPr sz="1000"/>
            </a:pPr>
            <a:r>
              <a:rPr lang="es-ES" sz="75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LIC. JESUS EVODIO VELAZQUEZ AGUIRRE</a:t>
            </a:r>
          </a:p>
          <a:p>
            <a:pPr algn="ctr" rtl="0">
              <a:defRPr sz="1000"/>
            </a:pPr>
            <a:r>
              <a:rPr lang="es-ES" sz="75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PRESIDENTE</a:t>
            </a:r>
            <a:r>
              <a:rPr lang="es-ES" sz="75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MUNICIPAL CONSTITUCIONAL</a:t>
            </a: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8" name="Text Box 60"/>
          <xdr:cNvSpPr txBox="1">
            <a:spLocks noChangeArrowheads="1"/>
          </xdr:cNvSpPr>
        </xdr:nvSpPr>
        <xdr:spPr bwMode="auto">
          <a:xfrm>
            <a:off x="7721083" y="790909700"/>
            <a:ext cx="2296238" cy="25794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ES" sz="75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Revisó:</a:t>
            </a: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75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 rtl="0">
              <a:defRPr sz="1000"/>
            </a:pPr>
            <a:r>
              <a:rPr lang="es-ES" sz="75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ES" sz="75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FRANCISCO JAVIER JIMENEZ OLMOS</a:t>
            </a:r>
          </a:p>
          <a:p>
            <a:pPr algn="ctr" rtl="0">
              <a:defRPr sz="1000"/>
            </a:pPr>
            <a:r>
              <a:rPr lang="es-ES" sz="75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ENCARGADO DE DESPACHO  </a:t>
            </a:r>
          </a:p>
          <a:p>
            <a:pPr algn="ctr" rtl="0">
              <a:defRPr sz="1000"/>
            </a:pPr>
            <a:r>
              <a:rPr lang="es-ES" sz="75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CONTRALOR</a:t>
            </a:r>
            <a:r>
              <a:rPr lang="es-ES" sz="75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GENERAL DE TRANSPARENCIA</a:t>
            </a:r>
          </a:p>
          <a:p>
            <a:pPr algn="ctr" rtl="0">
              <a:defRPr sz="1000"/>
            </a:pPr>
            <a:r>
              <a:rPr lang="es-ES" sz="75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 MODERNIZACION ADMINISTRATIVA</a:t>
            </a:r>
            <a:endParaRPr lang="es-ES" sz="7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88"/>
  <sheetViews>
    <sheetView tabSelected="1" showRuler="0" view="pageBreakPreview" zoomScale="118" zoomScaleNormal="100" zoomScaleSheetLayoutView="118" zoomScalePageLayoutView="106" workbookViewId="0">
      <selection activeCell="H17" sqref="H17"/>
    </sheetView>
  </sheetViews>
  <sheetFormatPr baseColWidth="10" defaultColWidth="11.42578125" defaultRowHeight="15" x14ac:dyDescent="0.25"/>
  <cols>
    <col min="1" max="2" width="1.7109375" style="1" customWidth="1"/>
    <col min="3" max="3" width="47.140625" style="1" customWidth="1"/>
    <col min="4" max="9" width="15.7109375" style="1" customWidth="1"/>
    <col min="10" max="10" width="16" style="1" bestFit="1" customWidth="1"/>
    <col min="11" max="11" width="14" style="1" bestFit="1" customWidth="1"/>
    <col min="12" max="16384" width="11.42578125" style="1"/>
  </cols>
  <sheetData>
    <row r="1" spans="1:9" x14ac:dyDescent="0.25">
      <c r="A1" s="30"/>
      <c r="B1" s="30"/>
      <c r="C1" s="30"/>
      <c r="D1" s="30"/>
      <c r="E1" s="30"/>
      <c r="F1" s="30"/>
      <c r="G1" s="30"/>
      <c r="H1" s="30"/>
      <c r="I1" s="32" t="s">
        <v>73</v>
      </c>
    </row>
    <row r="2" spans="1:9" ht="12.95" customHeight="1" x14ac:dyDescent="0.25">
      <c r="A2" s="59" t="s">
        <v>72</v>
      </c>
      <c r="B2" s="60"/>
      <c r="C2" s="60"/>
      <c r="D2" s="60"/>
      <c r="E2" s="60"/>
      <c r="F2" s="60"/>
      <c r="G2" s="60"/>
      <c r="H2" s="60"/>
      <c r="I2" s="61"/>
    </row>
    <row r="3" spans="1:9" ht="12.95" customHeight="1" x14ac:dyDescent="0.25">
      <c r="A3" s="62" t="s">
        <v>2</v>
      </c>
      <c r="B3" s="63"/>
      <c r="C3" s="63"/>
      <c r="D3" s="63"/>
      <c r="E3" s="63"/>
      <c r="F3" s="63"/>
      <c r="G3" s="63"/>
      <c r="H3" s="63"/>
      <c r="I3" s="64"/>
    </row>
    <row r="4" spans="1:9" ht="12.95" customHeight="1" x14ac:dyDescent="0.25">
      <c r="A4" s="62" t="s">
        <v>74</v>
      </c>
      <c r="B4" s="63"/>
      <c r="C4" s="63"/>
      <c r="D4" s="63"/>
      <c r="E4" s="63"/>
      <c r="F4" s="63"/>
      <c r="G4" s="63"/>
      <c r="H4" s="63"/>
      <c r="I4" s="64"/>
    </row>
    <row r="5" spans="1:9" ht="12.95" customHeight="1" x14ac:dyDescent="0.25">
      <c r="A5" s="65" t="s">
        <v>0</v>
      </c>
      <c r="B5" s="66"/>
      <c r="C5" s="66"/>
      <c r="D5" s="66"/>
      <c r="E5" s="66"/>
      <c r="F5" s="66"/>
      <c r="G5" s="66"/>
      <c r="H5" s="66"/>
      <c r="I5" s="67"/>
    </row>
    <row r="6" spans="1:9" ht="12.95" customHeight="1" x14ac:dyDescent="0.25">
      <c r="A6" s="68" t="s">
        <v>67</v>
      </c>
      <c r="B6" s="69"/>
      <c r="C6" s="69"/>
      <c r="D6" s="55" t="s">
        <v>3</v>
      </c>
      <c r="E6" s="55"/>
      <c r="F6" s="55"/>
      <c r="G6" s="55"/>
      <c r="H6" s="55"/>
      <c r="I6" s="72" t="s">
        <v>68</v>
      </c>
    </row>
    <row r="7" spans="1:9" ht="12.95" customHeight="1" x14ac:dyDescent="0.25">
      <c r="A7" s="68"/>
      <c r="B7" s="69"/>
      <c r="C7" s="69"/>
      <c r="D7" s="72" t="s">
        <v>69</v>
      </c>
      <c r="E7" s="73" t="s">
        <v>4</v>
      </c>
      <c r="F7" s="55" t="s">
        <v>5</v>
      </c>
      <c r="G7" s="55" t="s">
        <v>1</v>
      </c>
      <c r="H7" s="55" t="s">
        <v>6</v>
      </c>
      <c r="I7" s="72"/>
    </row>
    <row r="8" spans="1:9" ht="12.95" customHeight="1" x14ac:dyDescent="0.25">
      <c r="A8" s="70"/>
      <c r="B8" s="71"/>
      <c r="C8" s="71"/>
      <c r="D8" s="72"/>
      <c r="E8" s="74"/>
      <c r="F8" s="55"/>
      <c r="G8" s="55"/>
      <c r="H8" s="55"/>
      <c r="I8" s="72"/>
    </row>
    <row r="9" spans="1:9" ht="12.6" customHeight="1" x14ac:dyDescent="0.25">
      <c r="A9" s="56"/>
      <c r="B9" s="57"/>
      <c r="C9" s="58"/>
      <c r="D9" s="31"/>
      <c r="E9" s="31"/>
      <c r="F9" s="31"/>
      <c r="G9" s="31"/>
      <c r="H9" s="31"/>
      <c r="I9" s="31"/>
    </row>
    <row r="10" spans="1:9" ht="12.6" customHeight="1" x14ac:dyDescent="0.25">
      <c r="A10" s="48" t="s">
        <v>7</v>
      </c>
      <c r="B10" s="49"/>
      <c r="C10" s="50"/>
      <c r="D10" s="16"/>
      <c r="E10" s="17"/>
      <c r="F10" s="16"/>
      <c r="G10" s="16"/>
      <c r="H10" s="16"/>
      <c r="I10" s="16"/>
    </row>
    <row r="11" spans="1:9" ht="12.6" customHeight="1" x14ac:dyDescent="0.25">
      <c r="A11" s="18"/>
      <c r="B11" s="43" t="s">
        <v>8</v>
      </c>
      <c r="C11" s="44"/>
      <c r="D11" s="19">
        <v>538334278.83999991</v>
      </c>
      <c r="E11" s="19">
        <v>78195376.650000006</v>
      </c>
      <c r="F11" s="19">
        <f>D11+E11</f>
        <v>616529655.48999989</v>
      </c>
      <c r="G11" s="19">
        <v>553946727.64999986</v>
      </c>
      <c r="H11" s="19">
        <v>553946727.64999986</v>
      </c>
      <c r="I11" s="19">
        <f>H11-D11</f>
        <v>15612448.809999943</v>
      </c>
    </row>
    <row r="12" spans="1:9" ht="12.6" customHeight="1" x14ac:dyDescent="0.25">
      <c r="A12" s="18"/>
      <c r="B12" s="43" t="s">
        <v>9</v>
      </c>
      <c r="C12" s="44"/>
      <c r="D12" s="19">
        <v>0</v>
      </c>
      <c r="E12" s="19"/>
      <c r="F12" s="19">
        <f t="shared" ref="F12:F16" si="0">D12+E12</f>
        <v>0</v>
      </c>
      <c r="G12" s="20">
        <v>0</v>
      </c>
      <c r="H12" s="20">
        <v>0</v>
      </c>
      <c r="I12" s="20">
        <f t="shared" ref="I12:I17" si="1">H12-D12</f>
        <v>0</v>
      </c>
    </row>
    <row r="13" spans="1:9" ht="12.6" customHeight="1" x14ac:dyDescent="0.25">
      <c r="A13" s="18"/>
      <c r="B13" s="43" t="s">
        <v>10</v>
      </c>
      <c r="C13" s="44"/>
      <c r="D13" s="19">
        <v>0</v>
      </c>
      <c r="E13" s="19"/>
      <c r="F13" s="19">
        <f t="shared" si="0"/>
        <v>0</v>
      </c>
      <c r="G13" s="20">
        <v>0</v>
      </c>
      <c r="H13" s="20">
        <v>0</v>
      </c>
      <c r="I13" s="20">
        <f t="shared" si="1"/>
        <v>0</v>
      </c>
    </row>
    <row r="14" spans="1:9" ht="12.6" customHeight="1" x14ac:dyDescent="0.25">
      <c r="A14" s="18"/>
      <c r="B14" s="43" t="s">
        <v>11</v>
      </c>
      <c r="C14" s="44"/>
      <c r="D14" s="19">
        <v>226023658.0056721</v>
      </c>
      <c r="E14" s="19">
        <v>46175739.340000004</v>
      </c>
      <c r="F14" s="19">
        <f t="shared" si="0"/>
        <v>272199397.34567213</v>
      </c>
      <c r="G14" s="20">
        <v>134696713.97</v>
      </c>
      <c r="H14" s="20">
        <v>134696713.97</v>
      </c>
      <c r="I14" s="20">
        <f t="shared" si="1"/>
        <v>-91326944.035672098</v>
      </c>
    </row>
    <row r="15" spans="1:9" ht="12.6" customHeight="1" x14ac:dyDescent="0.25">
      <c r="A15" s="18"/>
      <c r="B15" s="43" t="s">
        <v>12</v>
      </c>
      <c r="C15" s="44"/>
      <c r="D15" s="19">
        <v>6095550.3799999999</v>
      </c>
      <c r="E15" s="19">
        <v>750895.29999999993</v>
      </c>
      <c r="F15" s="19">
        <f t="shared" si="0"/>
        <v>6846445.6799999997</v>
      </c>
      <c r="G15" s="20">
        <v>3995456.73</v>
      </c>
      <c r="H15" s="20">
        <v>3995456.73</v>
      </c>
      <c r="I15" s="20">
        <f t="shared" si="1"/>
        <v>-2100093.65</v>
      </c>
    </row>
    <row r="16" spans="1:9" ht="12.6" customHeight="1" x14ac:dyDescent="0.25">
      <c r="A16" s="18"/>
      <c r="B16" s="43" t="s">
        <v>13</v>
      </c>
      <c r="C16" s="44"/>
      <c r="D16" s="19">
        <v>83650511.928644419</v>
      </c>
      <c r="E16" s="19">
        <v>2277608.39</v>
      </c>
      <c r="F16" s="19">
        <f t="shared" si="0"/>
        <v>85928120.318644419</v>
      </c>
      <c r="G16" s="20">
        <v>44413393.119999997</v>
      </c>
      <c r="H16" s="20">
        <v>44413393.119999997</v>
      </c>
      <c r="I16" s="20">
        <f t="shared" si="1"/>
        <v>-39237118.808644421</v>
      </c>
    </row>
    <row r="17" spans="1:11" ht="12.6" customHeight="1" x14ac:dyDescent="0.25">
      <c r="A17" s="18"/>
      <c r="B17" s="43" t="s">
        <v>14</v>
      </c>
      <c r="C17" s="44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f t="shared" si="1"/>
        <v>0</v>
      </c>
    </row>
    <row r="18" spans="1:11" x14ac:dyDescent="0.25">
      <c r="A18" s="21"/>
      <c r="B18" s="46" t="s">
        <v>70</v>
      </c>
      <c r="C18" s="47"/>
      <c r="D18" s="22">
        <f>SUM(D19:D29)</f>
        <v>1042690033.02</v>
      </c>
      <c r="E18" s="22">
        <f>SUM(E19:E29)</f>
        <v>65750933.579999998</v>
      </c>
      <c r="F18" s="22">
        <f>D18+E18</f>
        <v>1108440966.5999999</v>
      </c>
      <c r="G18" s="22">
        <f>SUM(G19:G29)</f>
        <v>548850712.67000008</v>
      </c>
      <c r="H18" s="22">
        <f>SUM(H19:H29)</f>
        <v>548850712.67000008</v>
      </c>
      <c r="I18" s="22">
        <f>H18-D18</f>
        <v>-493839320.3499999</v>
      </c>
      <c r="J18" s="2"/>
      <c r="K18" s="2"/>
    </row>
    <row r="19" spans="1:11" ht="12.6" customHeight="1" x14ac:dyDescent="0.25">
      <c r="A19" s="18"/>
      <c r="B19" s="23"/>
      <c r="C19" s="24" t="s">
        <v>15</v>
      </c>
      <c r="D19" s="20">
        <v>647425799</v>
      </c>
      <c r="E19" s="20">
        <v>30995540.34</v>
      </c>
      <c r="F19" s="20">
        <f t="shared" ref="F19:F33" si="2">D19+E19</f>
        <v>678421339.34000003</v>
      </c>
      <c r="G19" s="20">
        <v>369836824.91000003</v>
      </c>
      <c r="H19" s="20">
        <v>369836824.91000003</v>
      </c>
      <c r="I19" s="20">
        <f>H19-D19</f>
        <v>-277588974.08999997</v>
      </c>
      <c r="J19" s="2"/>
      <c r="K19" s="2"/>
    </row>
    <row r="20" spans="1:11" ht="12.6" customHeight="1" x14ac:dyDescent="0.25">
      <c r="A20" s="18"/>
      <c r="B20" s="23"/>
      <c r="C20" s="24" t="s">
        <v>16</v>
      </c>
      <c r="D20" s="20">
        <v>137644988.59999999</v>
      </c>
      <c r="E20" s="20">
        <v>23866486.739999998</v>
      </c>
      <c r="F20" s="20">
        <f t="shared" si="2"/>
        <v>161511475.34</v>
      </c>
      <c r="G20" s="20">
        <v>95100198.230000004</v>
      </c>
      <c r="H20" s="20">
        <v>95100198.230000004</v>
      </c>
      <c r="I20" s="20">
        <f t="shared" ref="I20:I43" si="3">H20-D20</f>
        <v>-42544790.36999999</v>
      </c>
      <c r="J20" s="2"/>
      <c r="K20" s="2"/>
    </row>
    <row r="21" spans="1:11" ht="12.6" customHeight="1" x14ac:dyDescent="0.25">
      <c r="A21" s="18"/>
      <c r="B21" s="23"/>
      <c r="C21" s="24" t="s">
        <v>17</v>
      </c>
      <c r="D21" s="20">
        <v>32138626</v>
      </c>
      <c r="E21" s="20">
        <v>-612721.74</v>
      </c>
      <c r="F21" s="20">
        <f t="shared" si="2"/>
        <v>31525904.260000002</v>
      </c>
      <c r="G21" s="20">
        <v>15287738.880000001</v>
      </c>
      <c r="H21" s="20">
        <v>15287738.880000001</v>
      </c>
      <c r="I21" s="20">
        <f t="shared" si="3"/>
        <v>-16850887.119999997</v>
      </c>
    </row>
    <row r="22" spans="1:11" ht="12.6" customHeight="1" x14ac:dyDescent="0.25">
      <c r="A22" s="18"/>
      <c r="B22" s="23"/>
      <c r="C22" s="24" t="s">
        <v>18</v>
      </c>
      <c r="D22" s="20">
        <v>0</v>
      </c>
      <c r="E22" s="20">
        <v>0</v>
      </c>
      <c r="F22" s="20">
        <f t="shared" si="2"/>
        <v>0</v>
      </c>
      <c r="G22" s="20">
        <v>0</v>
      </c>
      <c r="H22" s="20">
        <v>0</v>
      </c>
      <c r="I22" s="20">
        <f t="shared" si="3"/>
        <v>0</v>
      </c>
      <c r="K22" s="2"/>
    </row>
    <row r="23" spans="1:11" ht="12.6" customHeight="1" x14ac:dyDescent="0.25">
      <c r="A23" s="18"/>
      <c r="B23" s="23"/>
      <c r="C23" s="24" t="s">
        <v>19</v>
      </c>
      <c r="D23" s="20">
        <v>0</v>
      </c>
      <c r="E23" s="20">
        <v>0</v>
      </c>
      <c r="F23" s="20">
        <f t="shared" si="2"/>
        <v>0</v>
      </c>
      <c r="G23" s="20">
        <v>0</v>
      </c>
      <c r="H23" s="20">
        <v>0</v>
      </c>
      <c r="I23" s="20">
        <f t="shared" si="3"/>
        <v>0</v>
      </c>
    </row>
    <row r="24" spans="1:11" ht="12.6" customHeight="1" x14ac:dyDescent="0.25">
      <c r="A24" s="18"/>
      <c r="B24" s="23"/>
      <c r="C24" s="24" t="s">
        <v>20</v>
      </c>
      <c r="D24" s="20">
        <v>0</v>
      </c>
      <c r="E24" s="20">
        <v>5282190.78</v>
      </c>
      <c r="F24" s="20">
        <f t="shared" si="2"/>
        <v>5282190.78</v>
      </c>
      <c r="G24" s="20">
        <v>4953624.49</v>
      </c>
      <c r="H24" s="20">
        <v>4953624.49</v>
      </c>
      <c r="I24" s="20">
        <f t="shared" si="3"/>
        <v>4953624.49</v>
      </c>
      <c r="J24" s="2"/>
      <c r="K24" s="2"/>
    </row>
    <row r="25" spans="1:11" ht="12.6" customHeight="1" x14ac:dyDescent="0.25">
      <c r="A25" s="18"/>
      <c r="B25" s="23"/>
      <c r="C25" s="24" t="s">
        <v>21</v>
      </c>
      <c r="D25" s="20">
        <v>3267163.86</v>
      </c>
      <c r="E25" s="20"/>
      <c r="F25" s="20">
        <f t="shared" si="2"/>
        <v>3267163.86</v>
      </c>
      <c r="G25" s="20">
        <v>2358308</v>
      </c>
      <c r="H25" s="20">
        <v>2358308</v>
      </c>
      <c r="I25" s="20">
        <f t="shared" si="3"/>
        <v>-908855.85999999987</v>
      </c>
    </row>
    <row r="26" spans="1:11" ht="12.6" customHeight="1" x14ac:dyDescent="0.25">
      <c r="A26" s="18"/>
      <c r="B26" s="23"/>
      <c r="C26" s="24" t="s">
        <v>22</v>
      </c>
      <c r="D26" s="20">
        <v>0</v>
      </c>
      <c r="E26" s="20">
        <v>0</v>
      </c>
      <c r="F26" s="20">
        <f t="shared" si="2"/>
        <v>0</v>
      </c>
      <c r="G26" s="20">
        <v>0</v>
      </c>
      <c r="H26" s="20">
        <v>0</v>
      </c>
      <c r="I26" s="20">
        <f t="shared" si="3"/>
        <v>0</v>
      </c>
      <c r="J26" s="2"/>
      <c r="K26" s="2"/>
    </row>
    <row r="27" spans="1:11" ht="12.6" customHeight="1" x14ac:dyDescent="0.25">
      <c r="A27" s="18"/>
      <c r="B27" s="23"/>
      <c r="C27" s="24" t="s">
        <v>23</v>
      </c>
      <c r="D27" s="20">
        <v>111831881</v>
      </c>
      <c r="E27" s="25">
        <v>6219437.46</v>
      </c>
      <c r="F27" s="25">
        <f t="shared" si="2"/>
        <v>118051318.45999999</v>
      </c>
      <c r="G27" s="25">
        <v>61300338.159999996</v>
      </c>
      <c r="H27" s="25">
        <v>61300338.159999996</v>
      </c>
      <c r="I27" s="25">
        <f t="shared" si="3"/>
        <v>-50531542.840000004</v>
      </c>
      <c r="J27" s="2"/>
      <c r="K27" s="15"/>
    </row>
    <row r="28" spans="1:11" ht="12.6" customHeight="1" x14ac:dyDescent="0.25">
      <c r="A28" s="18"/>
      <c r="B28" s="23"/>
      <c r="C28" s="24" t="s">
        <v>24</v>
      </c>
      <c r="D28" s="20">
        <v>110381574.56</v>
      </c>
      <c r="E28" s="20">
        <v>0</v>
      </c>
      <c r="F28" s="20">
        <f t="shared" si="2"/>
        <v>110381574.56</v>
      </c>
      <c r="G28" s="25">
        <v>13680</v>
      </c>
      <c r="H28" s="25">
        <v>13680</v>
      </c>
      <c r="I28" s="20">
        <f t="shared" si="3"/>
        <v>-110367894.56</v>
      </c>
      <c r="J28" s="2"/>
      <c r="K28" s="15"/>
    </row>
    <row r="29" spans="1:11" ht="28.5" customHeight="1" x14ac:dyDescent="0.25">
      <c r="A29" s="18"/>
      <c r="B29" s="23"/>
      <c r="C29" s="26" t="s">
        <v>25</v>
      </c>
      <c r="D29" s="20">
        <v>0</v>
      </c>
      <c r="E29" s="20"/>
      <c r="F29" s="20">
        <f t="shared" si="2"/>
        <v>0</v>
      </c>
      <c r="G29" s="20">
        <v>0</v>
      </c>
      <c r="H29" s="20">
        <v>0</v>
      </c>
      <c r="I29" s="20">
        <f t="shared" si="3"/>
        <v>0</v>
      </c>
      <c r="J29" s="2"/>
      <c r="K29" s="2"/>
    </row>
    <row r="30" spans="1:11" ht="24.95" customHeight="1" x14ac:dyDescent="0.25">
      <c r="A30" s="21"/>
      <c r="B30" s="46" t="s">
        <v>26</v>
      </c>
      <c r="C30" s="47"/>
      <c r="D30" s="22">
        <f>D31+D32+D33+D34+D35</f>
        <v>16164668.109999999</v>
      </c>
      <c r="E30" s="22">
        <f>E31+E32+E33+E34+E35</f>
        <v>-3997065.66</v>
      </c>
      <c r="F30" s="22">
        <f>D30+E30</f>
        <v>12167602.449999999</v>
      </c>
      <c r="G30" s="22">
        <f>G31+G32+G33+G34+G35</f>
        <v>4382546.8900000006</v>
      </c>
      <c r="H30" s="22">
        <f>H31+H32+H33+H34+H35</f>
        <v>4382546.8900000006</v>
      </c>
      <c r="I30" s="22">
        <f t="shared" si="3"/>
        <v>-11782121.219999999</v>
      </c>
      <c r="J30" s="2"/>
    </row>
    <row r="31" spans="1:11" ht="12.6" customHeight="1" x14ac:dyDescent="0.25">
      <c r="A31" s="18"/>
      <c r="B31" s="23"/>
      <c r="C31" s="24" t="s">
        <v>27</v>
      </c>
      <c r="D31" s="20">
        <v>7873878.8099999996</v>
      </c>
      <c r="E31" s="20">
        <v>-2602903.14</v>
      </c>
      <c r="F31" s="20">
        <f t="shared" si="2"/>
        <v>5270975.67</v>
      </c>
      <c r="G31" s="20">
        <v>1900797.7</v>
      </c>
      <c r="H31" s="20">
        <v>1900797.7</v>
      </c>
      <c r="I31" s="20">
        <f t="shared" si="3"/>
        <v>-5973081.1099999994</v>
      </c>
    </row>
    <row r="32" spans="1:11" ht="12.6" customHeight="1" x14ac:dyDescent="0.25">
      <c r="A32" s="18"/>
      <c r="B32" s="23"/>
      <c r="C32" s="24" t="s">
        <v>28</v>
      </c>
      <c r="D32" s="20">
        <v>7210410.0999999996</v>
      </c>
      <c r="E32" s="20">
        <v>-3079776.48</v>
      </c>
      <c r="F32" s="20">
        <f t="shared" si="2"/>
        <v>4130633.6199999996</v>
      </c>
      <c r="G32" s="20">
        <v>523000.07</v>
      </c>
      <c r="H32" s="20">
        <v>523000.07</v>
      </c>
      <c r="I32" s="20">
        <f t="shared" si="3"/>
        <v>-6687410.0299999993</v>
      </c>
    </row>
    <row r="33" spans="1:10" ht="12.6" customHeight="1" x14ac:dyDescent="0.25">
      <c r="A33" s="18"/>
      <c r="B33" s="23"/>
      <c r="C33" s="24" t="s">
        <v>29</v>
      </c>
      <c r="D33" s="20">
        <v>1080379.2</v>
      </c>
      <c r="E33" s="20">
        <v>1685613.96</v>
      </c>
      <c r="F33" s="20">
        <f t="shared" si="2"/>
        <v>2765993.16</v>
      </c>
      <c r="G33" s="20">
        <v>1958749.12</v>
      </c>
      <c r="H33" s="20">
        <v>1958749.12</v>
      </c>
      <c r="I33" s="20">
        <f t="shared" si="3"/>
        <v>878369.92000000016</v>
      </c>
    </row>
    <row r="34" spans="1:10" ht="12.6" customHeight="1" x14ac:dyDescent="0.25">
      <c r="A34" s="18"/>
      <c r="B34" s="23"/>
      <c r="C34" s="24" t="s">
        <v>30</v>
      </c>
      <c r="D34" s="20">
        <v>0</v>
      </c>
      <c r="E34" s="20">
        <v>0</v>
      </c>
      <c r="F34" s="20">
        <f>D34+E34</f>
        <v>0</v>
      </c>
      <c r="G34" s="20">
        <v>0</v>
      </c>
      <c r="H34" s="20">
        <v>0</v>
      </c>
      <c r="I34" s="20">
        <f t="shared" si="3"/>
        <v>0</v>
      </c>
    </row>
    <row r="35" spans="1:10" ht="12.6" customHeight="1" x14ac:dyDescent="0.25">
      <c r="A35" s="18"/>
      <c r="B35" s="23"/>
      <c r="C35" s="24" t="s">
        <v>31</v>
      </c>
      <c r="D35" s="20">
        <v>0</v>
      </c>
      <c r="E35" s="20">
        <v>0</v>
      </c>
      <c r="F35" s="20">
        <f>D35+E35</f>
        <v>0</v>
      </c>
      <c r="G35" s="20">
        <v>0</v>
      </c>
      <c r="H35" s="20">
        <v>0</v>
      </c>
      <c r="I35" s="20">
        <f t="shared" si="3"/>
        <v>0</v>
      </c>
      <c r="J35" s="2"/>
    </row>
    <row r="36" spans="1:10" ht="12.6" customHeight="1" x14ac:dyDescent="0.25">
      <c r="A36" s="18"/>
      <c r="B36" s="49" t="s">
        <v>32</v>
      </c>
      <c r="C36" s="50"/>
      <c r="D36" s="19">
        <v>0</v>
      </c>
      <c r="E36" s="19">
        <v>0</v>
      </c>
      <c r="F36" s="19">
        <f>D36+E36</f>
        <v>0</v>
      </c>
      <c r="G36" s="19">
        <v>0</v>
      </c>
      <c r="H36" s="19">
        <v>0</v>
      </c>
      <c r="I36" s="19">
        <f t="shared" si="3"/>
        <v>0</v>
      </c>
      <c r="J36" s="2"/>
    </row>
    <row r="37" spans="1:10" ht="12.6" customHeight="1" x14ac:dyDescent="0.25">
      <c r="A37" s="18"/>
      <c r="B37" s="49" t="s">
        <v>33</v>
      </c>
      <c r="C37" s="50"/>
      <c r="D37" s="19">
        <f>D38</f>
        <v>25744299.809999999</v>
      </c>
      <c r="E37" s="19">
        <f>E38</f>
        <v>0</v>
      </c>
      <c r="F37" s="19">
        <f>D37+E37</f>
        <v>25744299.809999999</v>
      </c>
      <c r="G37" s="19">
        <f>G38</f>
        <v>0</v>
      </c>
      <c r="H37" s="19">
        <f>H38</f>
        <v>0</v>
      </c>
      <c r="I37" s="19">
        <f t="shared" si="3"/>
        <v>-25744299.809999999</v>
      </c>
    </row>
    <row r="38" spans="1:10" ht="12.6" customHeight="1" x14ac:dyDescent="0.25">
      <c r="A38" s="18"/>
      <c r="B38" s="23"/>
      <c r="C38" s="24" t="s">
        <v>34</v>
      </c>
      <c r="D38" s="20">
        <v>25744299.809999999</v>
      </c>
      <c r="E38" s="20">
        <v>0</v>
      </c>
      <c r="F38" s="20">
        <f t="shared" ref="F38" si="4">D38+E38</f>
        <v>25744299.809999999</v>
      </c>
      <c r="G38" s="20">
        <v>0</v>
      </c>
      <c r="H38" s="20">
        <v>0</v>
      </c>
      <c r="I38" s="20">
        <f t="shared" si="3"/>
        <v>-25744299.809999999</v>
      </c>
    </row>
    <row r="39" spans="1:10" ht="12.6" customHeight="1" x14ac:dyDescent="0.25">
      <c r="A39" s="21"/>
      <c r="B39" s="49" t="s">
        <v>35</v>
      </c>
      <c r="C39" s="50"/>
      <c r="D39" s="19">
        <f t="shared" ref="D39:H39" si="5">D40+D41</f>
        <v>0</v>
      </c>
      <c r="E39" s="19">
        <f t="shared" si="5"/>
        <v>0</v>
      </c>
      <c r="F39" s="19">
        <f>D39+E39</f>
        <v>0</v>
      </c>
      <c r="G39" s="19">
        <f t="shared" si="5"/>
        <v>0</v>
      </c>
      <c r="H39" s="19">
        <f t="shared" si="5"/>
        <v>0</v>
      </c>
      <c r="I39" s="19">
        <f t="shared" si="3"/>
        <v>0</v>
      </c>
    </row>
    <row r="40" spans="1:10" ht="12.6" customHeight="1" x14ac:dyDescent="0.25">
      <c r="A40" s="18"/>
      <c r="B40" s="23"/>
      <c r="C40" s="24" t="s">
        <v>36</v>
      </c>
      <c r="D40" s="20">
        <v>0</v>
      </c>
      <c r="E40" s="20"/>
      <c r="F40" s="20">
        <f>D40+E40</f>
        <v>0</v>
      </c>
      <c r="G40" s="20"/>
      <c r="H40" s="20"/>
      <c r="I40" s="20">
        <f t="shared" si="3"/>
        <v>0</v>
      </c>
    </row>
    <row r="41" spans="1:10" ht="12.6" customHeight="1" x14ac:dyDescent="0.25">
      <c r="A41" s="18"/>
      <c r="B41" s="23"/>
      <c r="C41" s="24" t="s">
        <v>37</v>
      </c>
      <c r="D41" s="20">
        <v>0</v>
      </c>
      <c r="E41" s="20"/>
      <c r="F41" s="20">
        <f>D41+E41</f>
        <v>0</v>
      </c>
      <c r="G41" s="20"/>
      <c r="H41" s="20"/>
      <c r="I41" s="20">
        <f t="shared" si="3"/>
        <v>0</v>
      </c>
    </row>
    <row r="42" spans="1:10" ht="12" customHeight="1" x14ac:dyDescent="0.25">
      <c r="A42" s="18"/>
      <c r="B42" s="23"/>
      <c r="C42" s="24"/>
      <c r="D42" s="20"/>
      <c r="E42" s="20"/>
      <c r="F42" s="20"/>
      <c r="G42" s="20"/>
      <c r="H42" s="20"/>
      <c r="I42" s="20">
        <f t="shared" si="3"/>
        <v>0</v>
      </c>
      <c r="J42" s="2"/>
    </row>
    <row r="43" spans="1:10" ht="24" customHeight="1" x14ac:dyDescent="0.25">
      <c r="A43" s="45" t="s">
        <v>71</v>
      </c>
      <c r="B43" s="46"/>
      <c r="C43" s="47"/>
      <c r="D43" s="22">
        <f t="shared" ref="D43:H43" si="6">D39+D37+D36+D30+D18+D17+D16+D15+D14+D13+D12+D11</f>
        <v>1938703000.0943167</v>
      </c>
      <c r="E43" s="22">
        <f t="shared" si="6"/>
        <v>189153487.60000002</v>
      </c>
      <c r="F43" s="22">
        <f>D43+E43</f>
        <v>2127856487.6943169</v>
      </c>
      <c r="G43" s="22">
        <f t="shared" si="6"/>
        <v>1290285551.03</v>
      </c>
      <c r="H43" s="22">
        <f t="shared" si="6"/>
        <v>1290285551.03</v>
      </c>
      <c r="I43" s="22">
        <f t="shared" si="3"/>
        <v>-648417449.06431675</v>
      </c>
    </row>
    <row r="44" spans="1:10" ht="3" customHeight="1" x14ac:dyDescent="0.25">
      <c r="A44" s="51"/>
      <c r="B44" s="43"/>
      <c r="C44" s="44"/>
      <c r="D44" s="20"/>
      <c r="E44" s="20"/>
      <c r="F44" s="20"/>
      <c r="G44" s="20"/>
      <c r="H44" s="20"/>
      <c r="I44" s="20"/>
    </row>
    <row r="45" spans="1:10" ht="12.6" customHeight="1" x14ac:dyDescent="0.25">
      <c r="A45" s="52" t="s">
        <v>38</v>
      </c>
      <c r="B45" s="53"/>
      <c r="C45" s="54"/>
      <c r="D45" s="33"/>
      <c r="E45" s="34"/>
      <c r="F45" s="33"/>
      <c r="G45" s="33"/>
      <c r="H45" s="33"/>
      <c r="I45" s="29">
        <v>0</v>
      </c>
    </row>
    <row r="46" spans="1:10" ht="12" customHeight="1" x14ac:dyDescent="0.25">
      <c r="A46" s="18"/>
      <c r="B46" s="23"/>
      <c r="C46" s="24"/>
      <c r="D46" s="20"/>
      <c r="E46" s="20"/>
      <c r="F46" s="20"/>
      <c r="G46" s="20"/>
      <c r="H46" s="20"/>
      <c r="I46" s="20"/>
    </row>
    <row r="47" spans="1:10" ht="12.6" customHeight="1" x14ac:dyDescent="0.25">
      <c r="A47" s="48" t="s">
        <v>39</v>
      </c>
      <c r="B47" s="49"/>
      <c r="C47" s="50"/>
      <c r="D47" s="20"/>
      <c r="E47" s="20"/>
      <c r="F47" s="20"/>
      <c r="G47" s="20"/>
      <c r="H47" s="20"/>
      <c r="I47" s="20"/>
    </row>
    <row r="48" spans="1:10" ht="12.6" customHeight="1" x14ac:dyDescent="0.25">
      <c r="A48" s="18"/>
      <c r="B48" s="49" t="s">
        <v>40</v>
      </c>
      <c r="C48" s="50"/>
      <c r="D48" s="22">
        <f>D49+D50+D51+D52+D53+D54+D55+D56</f>
        <v>990055999.91999996</v>
      </c>
      <c r="E48" s="22">
        <f>E49+E50+E51+E52+E53+E54+E55+E56</f>
        <v>86029581.169</v>
      </c>
      <c r="F48" s="22">
        <f>D48+E48</f>
        <v>1076085581.089</v>
      </c>
      <c r="G48" s="22">
        <f>G49+G50+G51+G52+G53+G54+G55+G56</f>
        <v>596543471</v>
      </c>
      <c r="H48" s="22">
        <f>H49+H50+H51+H52+H53+H54+H55+H56</f>
        <v>596543471</v>
      </c>
      <c r="I48" s="22">
        <f>H48-D48</f>
        <v>-393512528.91999996</v>
      </c>
    </row>
    <row r="49" spans="1:9" ht="26.25" customHeight="1" x14ac:dyDescent="0.25">
      <c r="A49" s="18"/>
      <c r="B49" s="23"/>
      <c r="C49" s="26" t="s">
        <v>41</v>
      </c>
      <c r="D49" s="20">
        <v>0</v>
      </c>
      <c r="E49" s="20">
        <v>0</v>
      </c>
      <c r="F49" s="20">
        <f>D49+E49</f>
        <v>0</v>
      </c>
      <c r="G49" s="20">
        <v>0</v>
      </c>
      <c r="H49" s="20">
        <v>0</v>
      </c>
      <c r="I49" s="20">
        <f t="shared" ref="I49:I56" si="7">H49-D49</f>
        <v>0</v>
      </c>
    </row>
    <row r="50" spans="1:9" ht="16.5" customHeight="1" x14ac:dyDescent="0.25">
      <c r="A50" s="18"/>
      <c r="B50" s="23"/>
      <c r="C50" s="24" t="s">
        <v>42</v>
      </c>
      <c r="D50" s="20">
        <v>0</v>
      </c>
      <c r="E50" s="20">
        <v>0</v>
      </c>
      <c r="F50" s="20">
        <f>D50+E50</f>
        <v>0</v>
      </c>
      <c r="G50" s="20">
        <v>0</v>
      </c>
      <c r="H50" s="20">
        <v>0</v>
      </c>
      <c r="I50" s="20">
        <f t="shared" si="7"/>
        <v>0</v>
      </c>
    </row>
    <row r="51" spans="1:9" ht="16.5" customHeight="1" x14ac:dyDescent="0.25">
      <c r="A51" s="18"/>
      <c r="B51" s="23"/>
      <c r="C51" s="24" t="s">
        <v>43</v>
      </c>
      <c r="D51" s="20">
        <v>542831631.79999995</v>
      </c>
      <c r="E51" s="20">
        <v>42175172.288999997</v>
      </c>
      <c r="F51" s="20">
        <f>D51+E51</f>
        <v>585006804.08899999</v>
      </c>
      <c r="G51" s="20">
        <v>351004082.45999998</v>
      </c>
      <c r="H51" s="20">
        <v>351004082.45999998</v>
      </c>
      <c r="I51" s="20">
        <f t="shared" si="7"/>
        <v>-191827549.33999997</v>
      </c>
    </row>
    <row r="52" spans="1:9" ht="37.5" customHeight="1" x14ac:dyDescent="0.25">
      <c r="A52" s="18"/>
      <c r="B52" s="23"/>
      <c r="C52" s="26" t="s">
        <v>44</v>
      </c>
      <c r="D52" s="20">
        <v>447224368.12</v>
      </c>
      <c r="E52" s="20">
        <v>43854408.880000003</v>
      </c>
      <c r="F52" s="20">
        <f t="shared" ref="F52:F56" si="8">D52+E52</f>
        <v>491078777</v>
      </c>
      <c r="G52" s="20">
        <v>245539388.53999999</v>
      </c>
      <c r="H52" s="20">
        <v>245539388.53999999</v>
      </c>
      <c r="I52" s="20">
        <f t="shared" si="7"/>
        <v>-201684979.58000001</v>
      </c>
    </row>
    <row r="53" spans="1:9" ht="16.5" customHeight="1" x14ac:dyDescent="0.25">
      <c r="A53" s="18"/>
      <c r="B53" s="23"/>
      <c r="C53" s="24" t="s">
        <v>45</v>
      </c>
      <c r="D53" s="20">
        <v>0</v>
      </c>
      <c r="E53" s="20">
        <v>0</v>
      </c>
      <c r="F53" s="20">
        <f t="shared" si="8"/>
        <v>0</v>
      </c>
      <c r="G53" s="20">
        <v>0</v>
      </c>
      <c r="H53" s="20">
        <v>0</v>
      </c>
      <c r="I53" s="20">
        <f t="shared" si="7"/>
        <v>0</v>
      </c>
    </row>
    <row r="54" spans="1:9" ht="24.75" customHeight="1" x14ac:dyDescent="0.25">
      <c r="A54" s="18"/>
      <c r="B54" s="23"/>
      <c r="C54" s="26" t="s">
        <v>46</v>
      </c>
      <c r="D54" s="20">
        <v>0</v>
      </c>
      <c r="E54" s="20">
        <v>0</v>
      </c>
      <c r="F54" s="20">
        <f t="shared" si="8"/>
        <v>0</v>
      </c>
      <c r="G54" s="20">
        <v>0</v>
      </c>
      <c r="H54" s="20">
        <v>0</v>
      </c>
      <c r="I54" s="20">
        <f t="shared" si="7"/>
        <v>0</v>
      </c>
    </row>
    <row r="55" spans="1:9" ht="24" customHeight="1" x14ac:dyDescent="0.25">
      <c r="A55" s="18"/>
      <c r="B55" s="23"/>
      <c r="C55" s="26" t="s">
        <v>47</v>
      </c>
      <c r="D55" s="20">
        <v>0</v>
      </c>
      <c r="E55" s="20">
        <v>0</v>
      </c>
      <c r="F55" s="20">
        <f t="shared" si="8"/>
        <v>0</v>
      </c>
      <c r="G55" s="20">
        <v>0</v>
      </c>
      <c r="H55" s="20">
        <v>0</v>
      </c>
      <c r="I55" s="20">
        <f t="shared" si="7"/>
        <v>0</v>
      </c>
    </row>
    <row r="56" spans="1:9" ht="23.25" customHeight="1" x14ac:dyDescent="0.25">
      <c r="A56" s="18"/>
      <c r="B56" s="23"/>
      <c r="C56" s="26" t="s">
        <v>48</v>
      </c>
      <c r="D56" s="20">
        <v>0</v>
      </c>
      <c r="E56" s="20">
        <v>0</v>
      </c>
      <c r="F56" s="20">
        <f t="shared" si="8"/>
        <v>0</v>
      </c>
      <c r="G56" s="20">
        <v>0</v>
      </c>
      <c r="H56" s="20">
        <v>0</v>
      </c>
      <c r="I56" s="20">
        <f t="shared" si="7"/>
        <v>0</v>
      </c>
    </row>
    <row r="57" spans="1:9" ht="12.6" customHeight="1" x14ac:dyDescent="0.25">
      <c r="A57" s="21"/>
      <c r="B57" s="49" t="s">
        <v>49</v>
      </c>
      <c r="C57" s="50"/>
      <c r="D57" s="22">
        <f>D58+D59+D60+D61</f>
        <v>95552000</v>
      </c>
      <c r="E57" s="22">
        <f>E58+E59+E60+E61</f>
        <v>-2221880</v>
      </c>
      <c r="F57" s="22">
        <f>D57+E57</f>
        <v>93330120</v>
      </c>
      <c r="G57" s="22">
        <f>G58+G59+G60+G61</f>
        <v>31582485.199999999</v>
      </c>
      <c r="H57" s="22">
        <f>H58+H59+H60+H61</f>
        <v>31582485.199999999</v>
      </c>
      <c r="I57" s="22">
        <f>H57-D57</f>
        <v>-63969514.799999997</v>
      </c>
    </row>
    <row r="58" spans="1:9" ht="12.6" customHeight="1" x14ac:dyDescent="0.25">
      <c r="A58" s="18"/>
      <c r="B58" s="23"/>
      <c r="C58" s="24" t="s">
        <v>50</v>
      </c>
      <c r="D58" s="20"/>
      <c r="E58" s="20"/>
      <c r="F58" s="20">
        <f>D58+E58</f>
        <v>0</v>
      </c>
      <c r="G58" s="20"/>
      <c r="H58" s="20"/>
      <c r="I58" s="20">
        <f t="shared" ref="I58:I61" si="9">H58-D58</f>
        <v>0</v>
      </c>
    </row>
    <row r="59" spans="1:9" ht="12.6" customHeight="1" x14ac:dyDescent="0.25">
      <c r="A59" s="18"/>
      <c r="B59" s="23"/>
      <c r="C59" s="24" t="s">
        <v>51</v>
      </c>
      <c r="D59" s="20"/>
      <c r="E59" s="20"/>
      <c r="F59" s="20">
        <f t="shared" ref="F59:F61" si="10">D59+E59</f>
        <v>0</v>
      </c>
      <c r="G59" s="20"/>
      <c r="H59" s="20"/>
      <c r="I59" s="20">
        <f t="shared" si="9"/>
        <v>0</v>
      </c>
    </row>
    <row r="60" spans="1:9" ht="12.6" customHeight="1" x14ac:dyDescent="0.25">
      <c r="A60" s="18"/>
      <c r="B60" s="23"/>
      <c r="C60" s="24" t="s">
        <v>52</v>
      </c>
      <c r="D60" s="20"/>
      <c r="E60" s="20"/>
      <c r="F60" s="20">
        <f t="shared" si="10"/>
        <v>0</v>
      </c>
      <c r="G60" s="20"/>
      <c r="H60" s="20"/>
      <c r="I60" s="20">
        <f t="shared" si="9"/>
        <v>0</v>
      </c>
    </row>
    <row r="61" spans="1:9" ht="12.6" customHeight="1" x14ac:dyDescent="0.25">
      <c r="A61" s="18"/>
      <c r="B61" s="23"/>
      <c r="C61" s="24" t="s">
        <v>53</v>
      </c>
      <c r="D61" s="20">
        <v>95552000</v>
      </c>
      <c r="E61" s="20">
        <f>1158979+-5896347+-7984512+10500000</f>
        <v>-2221880</v>
      </c>
      <c r="F61" s="20">
        <f t="shared" si="10"/>
        <v>93330120</v>
      </c>
      <c r="G61" s="20">
        <v>31582485.199999999</v>
      </c>
      <c r="H61" s="20">
        <v>31582485.199999999</v>
      </c>
      <c r="I61" s="20">
        <f t="shared" si="9"/>
        <v>-63969514.799999997</v>
      </c>
    </row>
    <row r="62" spans="1:9" ht="12.6" customHeight="1" x14ac:dyDescent="0.25">
      <c r="A62" s="18"/>
      <c r="B62" s="49" t="s">
        <v>54</v>
      </c>
      <c r="C62" s="50"/>
      <c r="D62" s="22">
        <f>D63+D64</f>
        <v>0</v>
      </c>
      <c r="E62" s="22">
        <f>E63+E64</f>
        <v>0</v>
      </c>
      <c r="F62" s="22">
        <f>D62+E62</f>
        <v>0</v>
      </c>
      <c r="G62" s="22">
        <f>G63+G64</f>
        <v>0</v>
      </c>
      <c r="H62" s="22">
        <f>H63+H64</f>
        <v>0</v>
      </c>
      <c r="I62" s="22">
        <f>H62-D62</f>
        <v>0</v>
      </c>
    </row>
    <row r="63" spans="1:9" ht="24.75" customHeight="1" x14ac:dyDescent="0.25">
      <c r="A63" s="18"/>
      <c r="B63" s="23"/>
      <c r="C63" s="26" t="s">
        <v>55</v>
      </c>
      <c r="D63" s="20">
        <v>0</v>
      </c>
      <c r="E63" s="20">
        <v>0</v>
      </c>
      <c r="F63" s="20">
        <f>D63+E63</f>
        <v>0</v>
      </c>
      <c r="G63" s="20">
        <v>0</v>
      </c>
      <c r="H63" s="20">
        <v>0</v>
      </c>
      <c r="I63" s="20">
        <f>H63-D63</f>
        <v>0</v>
      </c>
    </row>
    <row r="64" spans="1:9" ht="22.5" customHeight="1" x14ac:dyDescent="0.25">
      <c r="A64" s="18"/>
      <c r="B64" s="23"/>
      <c r="C64" s="24" t="s">
        <v>56</v>
      </c>
      <c r="D64" s="20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20">
        <f t="shared" ref="I64:I73" si="11">H64-D64</f>
        <v>0</v>
      </c>
    </row>
    <row r="65" spans="1:11" ht="23.25" customHeight="1" x14ac:dyDescent="0.25">
      <c r="A65" s="18"/>
      <c r="B65" s="41" t="s">
        <v>57</v>
      </c>
      <c r="C65" s="42"/>
      <c r="D65" s="20">
        <v>0</v>
      </c>
      <c r="E65" s="20">
        <v>0</v>
      </c>
      <c r="F65" s="20">
        <f>D65+E65</f>
        <v>0</v>
      </c>
      <c r="G65" s="20">
        <v>0</v>
      </c>
      <c r="H65" s="20">
        <v>0</v>
      </c>
      <c r="I65" s="20">
        <f t="shared" si="11"/>
        <v>0</v>
      </c>
    </row>
    <row r="66" spans="1:11" ht="12.6" customHeight="1" x14ac:dyDescent="0.25">
      <c r="A66" s="18"/>
      <c r="B66" s="43" t="s">
        <v>58</v>
      </c>
      <c r="C66" s="44"/>
      <c r="D66" s="20">
        <v>0</v>
      </c>
      <c r="E66" s="20">
        <v>0</v>
      </c>
      <c r="F66" s="20">
        <f>D66+E66</f>
        <v>0</v>
      </c>
      <c r="G66" s="20">
        <v>0</v>
      </c>
      <c r="H66" s="20">
        <v>0</v>
      </c>
      <c r="I66" s="20">
        <f t="shared" si="11"/>
        <v>0</v>
      </c>
    </row>
    <row r="67" spans="1:11" ht="12" customHeight="1" x14ac:dyDescent="0.25">
      <c r="A67" s="18"/>
      <c r="B67" s="43"/>
      <c r="C67" s="44"/>
      <c r="D67" s="20"/>
      <c r="E67" s="20"/>
      <c r="F67" s="20"/>
      <c r="G67" s="20"/>
      <c r="H67" s="20"/>
      <c r="I67" s="20"/>
    </row>
    <row r="68" spans="1:11" ht="24.75" customHeight="1" x14ac:dyDescent="0.25">
      <c r="A68" s="45" t="s">
        <v>59</v>
      </c>
      <c r="B68" s="46"/>
      <c r="C68" s="47"/>
      <c r="D68" s="22">
        <f>D66+D65+D62+D57+D48</f>
        <v>1085607999.9200001</v>
      </c>
      <c r="E68" s="22">
        <f>E66+E65+E62+E57+E48</f>
        <v>83807701.169</v>
      </c>
      <c r="F68" s="22">
        <f>D68+E68</f>
        <v>1169415701.089</v>
      </c>
      <c r="G68" s="22">
        <f>G66+G65+G62+G57+G48</f>
        <v>628125956.20000005</v>
      </c>
      <c r="H68" s="22">
        <f>H66+H65+H62+H57+H48</f>
        <v>628125956.20000005</v>
      </c>
      <c r="I68" s="22">
        <f t="shared" si="11"/>
        <v>-457482043.72000003</v>
      </c>
      <c r="J68" s="2"/>
      <c r="K68" s="2"/>
    </row>
    <row r="69" spans="1:11" ht="12" customHeight="1" x14ac:dyDescent="0.25">
      <c r="A69" s="18"/>
      <c r="B69" s="43"/>
      <c r="C69" s="44"/>
      <c r="D69" s="20"/>
      <c r="E69" s="20"/>
      <c r="F69" s="20"/>
      <c r="G69" s="20"/>
      <c r="H69" s="20"/>
      <c r="I69" s="20"/>
    </row>
    <row r="70" spans="1:11" ht="12.6" customHeight="1" x14ac:dyDescent="0.25">
      <c r="A70" s="48" t="s">
        <v>60</v>
      </c>
      <c r="B70" s="49"/>
      <c r="C70" s="50"/>
      <c r="D70" s="22">
        <f>D71</f>
        <v>0</v>
      </c>
      <c r="E70" s="22">
        <f t="shared" ref="E70:H70" si="12">E71</f>
        <v>0</v>
      </c>
      <c r="F70" s="22">
        <f>D70+E70</f>
        <v>0</v>
      </c>
      <c r="G70" s="22">
        <f t="shared" si="12"/>
        <v>0</v>
      </c>
      <c r="H70" s="22">
        <f t="shared" si="12"/>
        <v>0</v>
      </c>
      <c r="I70" s="22">
        <f t="shared" si="11"/>
        <v>0</v>
      </c>
    </row>
    <row r="71" spans="1:11" ht="12.6" customHeight="1" x14ac:dyDescent="0.25">
      <c r="A71" s="18"/>
      <c r="B71" s="43" t="s">
        <v>61</v>
      </c>
      <c r="C71" s="44"/>
      <c r="D71" s="20">
        <v>0</v>
      </c>
      <c r="E71" s="20">
        <v>0</v>
      </c>
      <c r="F71" s="20">
        <f>D71+E71</f>
        <v>0</v>
      </c>
      <c r="G71" s="20">
        <v>0</v>
      </c>
      <c r="H71" s="20">
        <v>0</v>
      </c>
      <c r="I71" s="27">
        <f t="shared" si="11"/>
        <v>0</v>
      </c>
    </row>
    <row r="72" spans="1:11" ht="12.6" customHeight="1" x14ac:dyDescent="0.25">
      <c r="A72" s="18"/>
      <c r="B72" s="43"/>
      <c r="C72" s="44"/>
      <c r="D72" s="20"/>
      <c r="E72" s="20"/>
      <c r="F72" s="20"/>
      <c r="G72" s="20"/>
      <c r="H72" s="20"/>
      <c r="I72" s="20"/>
    </row>
    <row r="73" spans="1:11" ht="12.6" customHeight="1" x14ac:dyDescent="0.25">
      <c r="A73" s="48" t="s">
        <v>62</v>
      </c>
      <c r="B73" s="49"/>
      <c r="C73" s="50"/>
      <c r="D73" s="22">
        <f t="shared" ref="D73:H73" si="13">D70+D68+D43</f>
        <v>3024311000.0143166</v>
      </c>
      <c r="E73" s="22">
        <f t="shared" si="13"/>
        <v>272961188.76900005</v>
      </c>
      <c r="F73" s="22">
        <f>D73+E73</f>
        <v>3297272188.7833166</v>
      </c>
      <c r="G73" s="22">
        <f t="shared" si="13"/>
        <v>1918411507.23</v>
      </c>
      <c r="H73" s="22">
        <f t="shared" si="13"/>
        <v>1918411507.23</v>
      </c>
      <c r="I73" s="22">
        <f t="shared" si="11"/>
        <v>-1105899492.7843165</v>
      </c>
    </row>
    <row r="74" spans="1:11" ht="12.6" customHeight="1" x14ac:dyDescent="0.25">
      <c r="A74" s="35"/>
      <c r="B74" s="36"/>
      <c r="C74" s="37"/>
      <c r="D74" s="29"/>
      <c r="E74" s="29"/>
      <c r="F74" s="29"/>
      <c r="G74" s="29"/>
      <c r="H74" s="29"/>
      <c r="I74" s="29"/>
    </row>
    <row r="75" spans="1:11" ht="12.6" customHeight="1" x14ac:dyDescent="0.25">
      <c r="A75" s="18"/>
      <c r="B75" s="43"/>
      <c r="C75" s="44"/>
      <c r="D75" s="20"/>
      <c r="E75" s="20"/>
      <c r="F75" s="20"/>
      <c r="G75" s="20"/>
      <c r="H75" s="20"/>
      <c r="I75" s="20"/>
    </row>
    <row r="76" spans="1:11" ht="12.6" customHeight="1" x14ac:dyDescent="0.25">
      <c r="A76" s="18"/>
      <c r="B76" s="49" t="s">
        <v>63</v>
      </c>
      <c r="C76" s="50"/>
      <c r="D76" s="20"/>
      <c r="E76" s="20"/>
      <c r="F76" s="20"/>
      <c r="G76" s="20"/>
      <c r="H76" s="20"/>
      <c r="I76" s="20"/>
    </row>
    <row r="77" spans="1:11" ht="24" customHeight="1" x14ac:dyDescent="0.25">
      <c r="A77" s="18"/>
      <c r="B77" s="41" t="s">
        <v>64</v>
      </c>
      <c r="C77" s="42"/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</row>
    <row r="78" spans="1:11" ht="26.25" customHeight="1" x14ac:dyDescent="0.25">
      <c r="A78" s="18"/>
      <c r="B78" s="41" t="s">
        <v>65</v>
      </c>
      <c r="C78" s="42"/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</row>
    <row r="79" spans="1:11" ht="22.5" customHeight="1" x14ac:dyDescent="0.25">
      <c r="A79" s="28"/>
      <c r="B79" s="39" t="s">
        <v>66</v>
      </c>
      <c r="C79" s="40"/>
      <c r="D79" s="29">
        <f>D77+D78</f>
        <v>0</v>
      </c>
      <c r="E79" s="29">
        <f>E77+E78</f>
        <v>0</v>
      </c>
      <c r="F79" s="29">
        <f>D79+E79</f>
        <v>0</v>
      </c>
      <c r="G79" s="29">
        <f>G77+G78</f>
        <v>0</v>
      </c>
      <c r="H79" s="29">
        <f>H77+H78</f>
        <v>0</v>
      </c>
      <c r="I79" s="29">
        <f t="shared" ref="I79" si="14">H79-D79</f>
        <v>0</v>
      </c>
    </row>
    <row r="80" spans="1:11" x14ac:dyDescent="0.25">
      <c r="I80" s="2"/>
    </row>
    <row r="81" spans="3:9" x14ac:dyDescent="0.25">
      <c r="I81" s="2"/>
    </row>
    <row r="82" spans="3:9" x14ac:dyDescent="0.25">
      <c r="C82" s="38"/>
      <c r="D82" s="38"/>
      <c r="E82" s="38"/>
      <c r="F82" s="38"/>
      <c r="G82" s="38"/>
      <c r="H82" s="38"/>
      <c r="I82" s="38"/>
    </row>
    <row r="83" spans="3:9" x14ac:dyDescent="0.25">
      <c r="C83" s="38"/>
      <c r="D83" s="38"/>
      <c r="E83" s="38"/>
      <c r="F83" s="38"/>
      <c r="G83" s="38"/>
      <c r="H83" s="38"/>
      <c r="I83" s="38"/>
    </row>
    <row r="84" spans="3:9" x14ac:dyDescent="0.25">
      <c r="C84" s="38"/>
      <c r="D84" s="38"/>
      <c r="E84" s="38"/>
      <c r="F84" s="38"/>
      <c r="G84" s="38"/>
      <c r="H84" s="38"/>
      <c r="I84" s="38"/>
    </row>
    <row r="86" spans="3:9" x14ac:dyDescent="0.25">
      <c r="C86" s="38"/>
      <c r="D86" s="38"/>
      <c r="E86" s="38"/>
      <c r="F86" s="38"/>
      <c r="G86" s="38"/>
      <c r="H86" s="38"/>
      <c r="I86" s="38"/>
    </row>
    <row r="87" spans="3:9" x14ac:dyDescent="0.25">
      <c r="C87" s="38"/>
      <c r="D87" s="38"/>
      <c r="E87" s="38"/>
      <c r="F87" s="38"/>
      <c r="G87" s="38"/>
      <c r="H87" s="38"/>
      <c r="I87" s="38"/>
    </row>
    <row r="88" spans="3:9" x14ac:dyDescent="0.25">
      <c r="C88" s="38"/>
      <c r="D88" s="38"/>
      <c r="E88" s="38"/>
      <c r="F88" s="38"/>
      <c r="G88" s="38"/>
      <c r="H88" s="38"/>
      <c r="I88" s="38"/>
    </row>
  </sheetData>
  <mergeCells count="49">
    <mergeCell ref="A2:I2"/>
    <mergeCell ref="A3:I3"/>
    <mergeCell ref="A4:I4"/>
    <mergeCell ref="A5:I5"/>
    <mergeCell ref="A6:C8"/>
    <mergeCell ref="D6:H6"/>
    <mergeCell ref="I6:I8"/>
    <mergeCell ref="D7:D8"/>
    <mergeCell ref="E7:E8"/>
    <mergeCell ref="F7:F8"/>
    <mergeCell ref="B18:C1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16:C16"/>
    <mergeCell ref="B17:C17"/>
    <mergeCell ref="B65:C65"/>
    <mergeCell ref="B30:C30"/>
    <mergeCell ref="B36:C36"/>
    <mergeCell ref="B37:C37"/>
    <mergeCell ref="B39:C39"/>
    <mergeCell ref="A43:C43"/>
    <mergeCell ref="A44:C44"/>
    <mergeCell ref="A45:C45"/>
    <mergeCell ref="A47:C47"/>
    <mergeCell ref="B48:C48"/>
    <mergeCell ref="B57:C57"/>
    <mergeCell ref="B62:C62"/>
    <mergeCell ref="C82:I84"/>
    <mergeCell ref="C86:I88"/>
    <mergeCell ref="B79:C79"/>
    <mergeCell ref="B78:C78"/>
    <mergeCell ref="B66:C66"/>
    <mergeCell ref="B67:C67"/>
    <mergeCell ref="A68:C68"/>
    <mergeCell ref="B69:C69"/>
    <mergeCell ref="A70:C70"/>
    <mergeCell ref="B71:C71"/>
    <mergeCell ref="B72:C72"/>
    <mergeCell ref="A73:C73"/>
    <mergeCell ref="B75:C75"/>
    <mergeCell ref="B76:C76"/>
    <mergeCell ref="B77:C77"/>
  </mergeCells>
  <printOptions horizontalCentered="1"/>
  <pageMargins left="0.43307086614173229" right="0.43307086614173229" top="0.55118110236220474" bottom="0.55118110236220474" header="0.31496062992125984" footer="0.19685039370078741"/>
  <pageSetup scale="90" orientation="landscape" r:id="rId1"/>
  <headerFooter>
    <oddFooter>&amp;CPágina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20" sqref="C20"/>
    </sheetView>
  </sheetViews>
  <sheetFormatPr baseColWidth="10" defaultRowHeight="12.75" x14ac:dyDescent="0.2"/>
  <cols>
    <col min="1" max="1" width="19.7109375" customWidth="1"/>
    <col min="2" max="2" width="18.5703125" customWidth="1"/>
    <col min="3" max="3" width="12.5703125" customWidth="1"/>
    <col min="5" max="5" width="30.140625" customWidth="1"/>
    <col min="6" max="6" width="14.42578125" customWidth="1"/>
    <col min="7" max="7" width="13.28515625" customWidth="1"/>
  </cols>
  <sheetData>
    <row r="1" spans="1:8" x14ac:dyDescent="0.2">
      <c r="A1" s="75" t="s">
        <v>84</v>
      </c>
      <c r="B1" s="76"/>
      <c r="C1" s="76"/>
      <c r="D1" s="76"/>
      <c r="E1" s="76"/>
      <c r="F1" s="76"/>
      <c r="G1" s="76"/>
    </row>
    <row r="2" spans="1:8" x14ac:dyDescent="0.2">
      <c r="A2" s="75" t="s">
        <v>78</v>
      </c>
      <c r="B2" s="75"/>
      <c r="C2" s="75"/>
      <c r="E2" s="75" t="s">
        <v>79</v>
      </c>
      <c r="F2" s="75"/>
      <c r="G2" s="75"/>
    </row>
    <row r="3" spans="1:8" s="3" customFormat="1" ht="25.5" x14ac:dyDescent="0.2">
      <c r="A3" s="3" t="s">
        <v>75</v>
      </c>
      <c r="B3" s="3" t="s">
        <v>76</v>
      </c>
      <c r="C3" s="3" t="s">
        <v>77</v>
      </c>
      <c r="E3" s="3" t="s">
        <v>75</v>
      </c>
      <c r="F3" s="3" t="s">
        <v>76</v>
      </c>
      <c r="G3" s="3" t="s">
        <v>77</v>
      </c>
    </row>
    <row r="4" spans="1:8" x14ac:dyDescent="0.2">
      <c r="A4" s="11" t="s">
        <v>80</v>
      </c>
      <c r="B4" s="4">
        <v>695729093.11000001</v>
      </c>
      <c r="C4" s="4">
        <v>31667943.719999999</v>
      </c>
      <c r="E4" s="8" t="s">
        <v>15</v>
      </c>
      <c r="F4" s="7">
        <v>647425799</v>
      </c>
      <c r="G4" s="7">
        <v>30995540.34</v>
      </c>
    </row>
    <row r="5" spans="1:8" ht="24" x14ac:dyDescent="0.2">
      <c r="A5" s="11" t="s">
        <v>81</v>
      </c>
      <c r="B5" s="4">
        <v>137644988.59999999</v>
      </c>
      <c r="C5" s="4">
        <v>23866486.739999998</v>
      </c>
      <c r="E5" s="8" t="s">
        <v>16</v>
      </c>
      <c r="F5" s="7">
        <v>137644988.59999999</v>
      </c>
      <c r="G5" s="7">
        <v>23866486.739999998</v>
      </c>
    </row>
    <row r="6" spans="1:8" ht="24" x14ac:dyDescent="0.2">
      <c r="A6" s="13" t="s">
        <v>82</v>
      </c>
      <c r="B6" s="4">
        <v>63007901</v>
      </c>
      <c r="C6" s="4">
        <v>2586311.58</v>
      </c>
      <c r="E6" s="8" t="s">
        <v>17</v>
      </c>
      <c r="F6" s="7">
        <v>32138626</v>
      </c>
      <c r="G6" s="7">
        <v>-612721.74</v>
      </c>
    </row>
    <row r="7" spans="1:8" ht="24" x14ac:dyDescent="0.2">
      <c r="A7" s="13" t="s">
        <v>83</v>
      </c>
      <c r="B7" s="4">
        <v>48823980</v>
      </c>
      <c r="C7" s="5">
        <v>3633125.88</v>
      </c>
      <c r="E7" s="8" t="s">
        <v>20</v>
      </c>
      <c r="F7" s="7">
        <v>0</v>
      </c>
      <c r="G7" s="7">
        <v>5282190.78</v>
      </c>
    </row>
    <row r="8" spans="1:8" ht="30.75" customHeight="1" x14ac:dyDescent="0.2">
      <c r="A8" s="14" t="s">
        <v>85</v>
      </c>
      <c r="B8" s="6">
        <f>SUM(B4:B7)</f>
        <v>945205962.71000004</v>
      </c>
      <c r="C8" s="6">
        <f>SUM(C4:C7)</f>
        <v>61753867.919999994</v>
      </c>
      <c r="E8" s="8" t="s">
        <v>26</v>
      </c>
      <c r="F8" s="7">
        <v>16164668.109999999</v>
      </c>
      <c r="G8" s="10">
        <v>-3997065.66</v>
      </c>
      <c r="H8" s="9"/>
    </row>
    <row r="9" spans="1:8" x14ac:dyDescent="0.2">
      <c r="E9" s="12" t="s">
        <v>23</v>
      </c>
      <c r="F9" s="7">
        <v>111831881</v>
      </c>
      <c r="G9" s="10">
        <v>6219437.46</v>
      </c>
    </row>
    <row r="10" spans="1:8" x14ac:dyDescent="0.2">
      <c r="E10" s="14" t="s">
        <v>85</v>
      </c>
      <c r="F10" s="6">
        <f>SUM(F4:F9)</f>
        <v>945205962.71000004</v>
      </c>
      <c r="G10" s="6">
        <f>SUM(G4:G9)</f>
        <v>61753867.919999994</v>
      </c>
    </row>
  </sheetData>
  <mergeCells count="3">
    <mergeCell ref="A2:C2"/>
    <mergeCell ref="E2:G2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LDF-5</vt:lpstr>
      <vt:lpstr>Hoja1</vt:lpstr>
      <vt:lpstr>'LDF-5'!Área_de_impresión</vt:lpstr>
      <vt:lpstr>'LDF-5'!Títulos_a_imprimir</vt:lpstr>
    </vt:vector>
  </TitlesOfParts>
  <Company>AUDITORIA GENERAL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cp samuel nazario s</cp:lastModifiedBy>
  <cp:lastPrinted>2018-08-29T15:53:59Z</cp:lastPrinted>
  <dcterms:created xsi:type="dcterms:W3CDTF">2008-11-04T10:53:46Z</dcterms:created>
  <dcterms:modified xsi:type="dcterms:W3CDTF">2018-09-06T16:05:26Z</dcterms:modified>
</cp:coreProperties>
</file>